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kanb\OneDrive - IVL Svenska Miljöinstitutet AB\Documents\Arbete\VS\Magic\Magic\Content\"/>
    </mc:Choice>
  </mc:AlternateContent>
  <xr:revisionPtr revIDLastSave="202" documentId="13_ncr:1_{160E479C-2845-479C-8D90-D2DA9DB7F9C7}" xr6:coauthVersionLast="41" xr6:coauthVersionMax="46" xr10:uidLastSave="{DC4FF419-C5DF-463B-AD4D-089CB12AF2DD}"/>
  <bookViews>
    <workbookView xWindow="-120" yWindow="-120" windowWidth="29040" windowHeight="15840" xr2:uid="{A32D2B15-578E-4A8A-8409-FA94A2158CFC}"/>
  </bookViews>
  <sheets>
    <sheet name="Indata" sheetId="1" r:id="rId1"/>
    <sheet name="Resultat1" sheetId="2" r:id="rId2"/>
    <sheet name="Resultat2" sheetId="3" r:id="rId3"/>
    <sheet name="Enhetsomvandling" sheetId="4" r:id="rId4"/>
    <sheet name="Listor" sheetId="5" r:id="rId5"/>
  </sheets>
  <definedNames>
    <definedName name="Avrinningsenheter">Listor!$A$8:$A$9</definedName>
    <definedName name="KemiEnheter">Listor!$A$3:$A$5</definedName>
    <definedName name="Resultat1Data">Resultat1!$A$5:$I5096</definedName>
    <definedName name="Resultat1Rubrik">Resultat1!$A$4</definedName>
    <definedName name="Resultat2Data">Resultat2!$A$5:$AP5096</definedName>
    <definedName name="Resultat2Rubrik">Resultat2!$A$4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0" i="1" l="1"/>
  <c r="U20" i="1"/>
  <c r="S20" i="1"/>
  <c r="M20" i="1"/>
  <c r="L20" i="1"/>
  <c r="K20" i="1"/>
  <c r="J20" i="1"/>
  <c r="I20" i="1"/>
  <c r="H20" i="1"/>
  <c r="G20" i="1"/>
  <c r="G11" i="4" l="1"/>
  <c r="C11" i="4"/>
  <c r="G10" i="4"/>
  <c r="C10" i="4"/>
  <c r="G9" i="4"/>
  <c r="C9" i="4"/>
  <c r="G8" i="4"/>
  <c r="C8" i="4"/>
  <c r="J7" i="4"/>
  <c r="G7" i="4"/>
  <c r="C7" i="4"/>
</calcChain>
</file>

<file path=xl/sharedStrings.xml><?xml version="1.0" encoding="utf-8"?>
<sst xmlns="http://schemas.openxmlformats.org/spreadsheetml/2006/main" count="165" uniqueCount="101">
  <si>
    <t>version</t>
  </si>
  <si>
    <t>Ska en och samma sjö/vattendrag bedömas för olika år, fyll i en ny rad för varje år</t>
  </si>
  <si>
    <t>Sjö/vattendragsnamn</t>
  </si>
  <si>
    <t>X-koordinat</t>
  </si>
  <si>
    <t>Y-koordinat</t>
  </si>
  <si>
    <t>Sjöarea</t>
  </si>
  <si>
    <t>pH</t>
  </si>
  <si>
    <t>Cl</t>
  </si>
  <si>
    <t>Ca</t>
  </si>
  <si>
    <t>Mg</t>
  </si>
  <si>
    <t>Na</t>
  </si>
  <si>
    <t>K</t>
  </si>
  <si>
    <t>DOC</t>
  </si>
  <si>
    <t>avrinning</t>
  </si>
  <si>
    <t>Sjö/vattendrag</t>
  </si>
  <si>
    <t>Kalkad</t>
  </si>
  <si>
    <t>Ca/Mg_Ref</t>
  </si>
  <si>
    <t>Mg halt</t>
  </si>
  <si>
    <t>pH okalkad</t>
  </si>
  <si>
    <t>Ca okalkad</t>
  </si>
  <si>
    <t>-</t>
  </si>
  <si>
    <t>m</t>
  </si>
  <si>
    <t>km2</t>
  </si>
  <si>
    <t>mg/l</t>
  </si>
  <si>
    <t>m/år</t>
  </si>
  <si>
    <t>SJÖ/VDR</t>
  </si>
  <si>
    <t>Stora Hästevatten N</t>
  </si>
  <si>
    <t>SJÖ</t>
  </si>
  <si>
    <t>Gårdsjön</t>
  </si>
  <si>
    <t>Beräknas från Ca/Mg ref om inte angivna</t>
  </si>
  <si>
    <t>Indata</t>
  </si>
  <si>
    <t>Resultat</t>
  </si>
  <si>
    <t>1=kalkad
0=okalkad</t>
  </si>
  <si>
    <t>Försurnings-
status (kalkad)</t>
  </si>
  <si>
    <t>Försurnings-
påverkan (okalkad)</t>
  </si>
  <si>
    <t>pH minskning från
1860 (okalkad)</t>
  </si>
  <si>
    <t>pH minskning(+)/ökning(-) i kalkat tillstånd</t>
  </si>
  <si>
    <t>Mest lik sjö/vattendrag
 i biblioteket</t>
  </si>
  <si>
    <t>Matchnings-
säkerhet</t>
  </si>
  <si>
    <t>Data för matchad sjö/vattendrag</t>
  </si>
  <si>
    <t>Län</t>
  </si>
  <si>
    <r>
      <t>Sjöarea km</t>
    </r>
    <r>
      <rPr>
        <vertAlign val="superscript"/>
        <sz val="10"/>
        <rFont val="Arial"/>
        <family val="2"/>
      </rPr>
      <t>2</t>
    </r>
  </si>
  <si>
    <t>Cl mg/l</t>
  </si>
  <si>
    <t>Ca mg/l</t>
  </si>
  <si>
    <t>Mg mg/l</t>
  </si>
  <si>
    <t>DOC mg/l</t>
  </si>
  <si>
    <t>avrinning m/år</t>
  </si>
  <si>
    <t>sjö/vattendrag</t>
  </si>
  <si>
    <t>omsättningstid år</t>
  </si>
  <si>
    <t>andel skog i tillriningsområde [%]</t>
  </si>
  <si>
    <t>andel våtmark i tillrinningsområde [%]</t>
  </si>
  <si>
    <t>markdjup [m]</t>
  </si>
  <si>
    <t>IVLID</t>
  </si>
  <si>
    <t>deposition svavel kg/ha/år (icke-marint)</t>
  </si>
  <si>
    <t>deposition kväve kg/ha/år</t>
  </si>
  <si>
    <t>delta pH (pHåååå-pH1860)</t>
  </si>
  <si>
    <t>ANC (µeq/l)</t>
  </si>
  <si>
    <t>SO4 (icke-marint) ytvatten mg/l</t>
  </si>
  <si>
    <t>Ca ytvatten mg/l</t>
  </si>
  <si>
    <t>basmättnadgrad i tillrinningsområde</t>
  </si>
  <si>
    <t>När du fyllt i dina sjöar så spara filen lokalt och stäng den, fortsätt sedan på webbsidan med att ladda upp filen.</t>
  </si>
  <si>
    <t>När filen laddats upp kommer den tillbaka med flikarna Resultat1 och Resultat2 ifyllda</t>
  </si>
  <si>
    <t>Fyll i följande lista med de sjöar/vattendrag som ska bedömas (Exemplen nedan kan raderas)</t>
  </si>
  <si>
    <t>Om sjön ska bedömmas som kalkad så sätt 1 i kolumnen "Kalkad", och ange antingen referensvärde för Ca/Mg från kalkdatabasen eller egna beräknade värden för pH okalkad och Ca okalkad</t>
  </si>
  <si>
    <t>Mall för bedömning av sjöar och vattendrag med Magicbiblioteket</t>
  </si>
  <si>
    <t>I detta ark kan du omvandla dina indata mellan mg/l och µekv/l. Mata in ditt värde i en gul ruta och erhåll resultatet i den gröna rutan bredvid.</t>
  </si>
  <si>
    <t>Mata in koncentrationen i µekv/l och</t>
  </si>
  <si>
    <t>Mata in koncentrationen i mg/l och</t>
  </si>
  <si>
    <r>
      <t>Mata in koncentrationen i SO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 xml:space="preserve"> (mg/l)</t>
    </r>
  </si>
  <si>
    <t xml:space="preserve">erhåll koncentrationen i mg/l. </t>
  </si>
  <si>
    <t>erhåll koncentrationen i µekv/l.</t>
  </si>
  <si>
    <r>
      <t>erhåll koncentrationen i SO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>-S (mg/l).</t>
    </r>
  </si>
  <si>
    <t>µekv/l</t>
  </si>
  <si>
    <r>
      <t>SO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 xml:space="preserve"> (mg/l)</t>
    </r>
  </si>
  <si>
    <r>
      <t>SO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>-S (mg/l)</t>
    </r>
  </si>
  <si>
    <r>
      <t>SO</t>
    </r>
    <r>
      <rPr>
        <b/>
        <vertAlign val="subscript"/>
        <sz val="11"/>
        <color indexed="8"/>
        <rFont val="Calibri"/>
        <family val="2"/>
      </rPr>
      <t>4</t>
    </r>
  </si>
  <si>
    <r>
      <t>SO</t>
    </r>
    <r>
      <rPr>
        <b/>
        <vertAlign val="subscript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-S</t>
    </r>
  </si>
  <si>
    <t>Fyll i en rad per sjö/vattendrag som ska bedömas, enhetsomvandling kan ske i fliken Enhetsomvandling</t>
  </si>
  <si>
    <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-S mg/l</t>
    </r>
  </si>
  <si>
    <t>Provtagningsår</t>
  </si>
  <si>
    <t>*</t>
  </si>
  <si>
    <t>**</t>
  </si>
  <si>
    <t>***</t>
  </si>
  <si>
    <t>****</t>
  </si>
  <si>
    <t>*****</t>
  </si>
  <si>
    <t>https://magicbiblioteket2019.ivl.se/testdinsjoellervattendrag/bedomningavfleraobjekt.4.20b707b7169f355daa78aaf.html</t>
  </si>
  <si>
    <t>KemiEnheter</t>
  </si>
  <si>
    <t>mekv/l</t>
  </si>
  <si>
    <t>Avrinningsenheter</t>
  </si>
  <si>
    <t>l/s/km2</t>
  </si>
  <si>
    <t>SO4-S</t>
  </si>
  <si>
    <t>NO3-N</t>
  </si>
  <si>
    <t>Välj enheter</t>
  </si>
  <si>
    <t>OBS Inga värden räknas om i denna fil vid byte av enhet utan anger endast hur data ska behandlas av verktyget.</t>
  </si>
  <si>
    <t>Test VDR 1</t>
  </si>
  <si>
    <t>VDR</t>
  </si>
  <si>
    <t>669483-133766</t>
  </si>
  <si>
    <t>**** Ange antingen Ca/Mg_Ref eller pH och Ca okalkad för kalkade sjöar och vattendrag</t>
  </si>
  <si>
    <t>*** endast för kalkade sjö/vattendrag</t>
  </si>
  <si>
    <t>** obligatoriskt för sjöar</t>
  </si>
  <si>
    <t>* Obligatoriskt för sjö och vattendrag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</si>
</sst>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4" fillId="4" borderId="14" applyNumberFormat="0" applyAlignment="0" applyProtection="0"/>
  </cellStyleXfs>
  <cellXfs count="63">
    <xf numFmtId="0" fontId="0" fillId="0" borderId="0" xfId="0"/>
    <xf numFmtId="0" fontId="1" fillId="0" borderId="0" xfId="0" applyFont="1"/>
    <xf numFmtId="1" fontId="0" fillId="0" borderId="0" xfId="0" applyNumberFormat="1"/>
    <xf numFmtId="14" fontId="0" fillId="0" borderId="0" xfId="0" applyNumberFormat="1"/>
    <xf numFmtId="0" fontId="2" fillId="0" borderId="0" xfId="0" applyFont="1" applyAlignment="1"/>
    <xf numFmtId="2" fontId="2" fillId="0" borderId="0" xfId="0" applyNumberFormat="1" applyFont="1" applyAlignment="1"/>
    <xf numFmtId="1" fontId="2" fillId="0" borderId="0" xfId="0" applyNumberFormat="1" applyFont="1" applyAlignment="1"/>
    <xf numFmtId="2" fontId="2" fillId="0" borderId="0" xfId="0" applyNumberFormat="1" applyFont="1" applyFill="1" applyAlignment="1"/>
    <xf numFmtId="0" fontId="2" fillId="0" borderId="0" xfId="0" applyFon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1" fontId="0" fillId="0" borderId="0" xfId="0" quotePrefix="1" applyNumberFormat="1"/>
    <xf numFmtId="0" fontId="1" fillId="0" borderId="0" xfId="1"/>
    <xf numFmtId="0" fontId="2" fillId="0" borderId="2" xfId="1" applyFont="1" applyBorder="1" applyAlignment="1"/>
    <xf numFmtId="0" fontId="2" fillId="0" borderId="1" xfId="1" applyFont="1" applyBorder="1" applyAlignment="1">
      <alignment horizontal="centerContinuous"/>
    </xf>
    <xf numFmtId="0" fontId="2" fillId="0" borderId="3" xfId="1" applyFont="1" applyBorder="1" applyAlignment="1">
      <alignment horizontal="centerContinuous"/>
    </xf>
    <xf numFmtId="0" fontId="2" fillId="0" borderId="2" xfId="1" applyFont="1" applyBorder="1" applyAlignment="1">
      <alignment horizontal="centerContinuous"/>
    </xf>
    <xf numFmtId="0" fontId="1" fillId="0" borderId="5" xfId="1" applyFont="1" applyBorder="1"/>
    <xf numFmtId="0" fontId="1" fillId="0" borderId="5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6" xfId="1" applyFont="1" applyBorder="1" applyAlignment="1">
      <alignment wrapText="1"/>
    </xf>
    <xf numFmtId="0" fontId="1" fillId="0" borderId="5" xfId="1" applyBorder="1" applyAlignment="1">
      <alignment wrapText="1"/>
    </xf>
    <xf numFmtId="0" fontId="2" fillId="0" borderId="9" xfId="1" applyFont="1" applyBorder="1" applyAlignment="1"/>
    <xf numFmtId="0" fontId="1" fillId="0" borderId="7" xfId="1" applyBorder="1"/>
    <xf numFmtId="0" fontId="1" fillId="0" borderId="10" xfId="1" applyFont="1" applyBorder="1"/>
    <xf numFmtId="0" fontId="1" fillId="0" borderId="7" xfId="1" applyFont="1" applyBorder="1"/>
    <xf numFmtId="0" fontId="1" fillId="0" borderId="8" xfId="1" applyBorder="1"/>
    <xf numFmtId="0" fontId="1" fillId="0" borderId="8" xfId="1" applyFont="1" applyBorder="1" applyAlignment="1">
      <alignment wrapText="1"/>
    </xf>
    <xf numFmtId="0" fontId="1" fillId="0" borderId="8" xfId="1" applyBorder="1" applyAlignment="1">
      <alignment wrapText="1"/>
    </xf>
    <xf numFmtId="0" fontId="1" fillId="0" borderId="11" xfId="1" applyBorder="1" applyAlignment="1">
      <alignment horizontal="centerContinuous"/>
    </xf>
    <xf numFmtId="0" fontId="1" fillId="0" borderId="12" xfId="1" applyBorder="1" applyAlignment="1">
      <alignment horizontal="centerContinuous"/>
    </xf>
    <xf numFmtId="0" fontId="1" fillId="0" borderId="13" xfId="1" applyBorder="1" applyAlignment="1">
      <alignment horizontal="centerContinuous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7" fillId="0" borderId="0" xfId="0" applyFont="1"/>
    <xf numFmtId="0" fontId="9" fillId="0" borderId="0" xfId="0" applyFont="1"/>
    <xf numFmtId="1" fontId="0" fillId="2" borderId="0" xfId="0" applyNumberFormat="1" applyFill="1" applyProtection="1">
      <protection locked="0"/>
    </xf>
    <xf numFmtId="164" fontId="0" fillId="3" borderId="0" xfId="0" applyNumberFormat="1" applyFill="1"/>
    <xf numFmtId="1" fontId="0" fillId="2" borderId="0" xfId="0" applyNumberFormat="1" applyFill="1" applyBorder="1" applyProtection="1">
      <protection locked="0"/>
    </xf>
    <xf numFmtId="1" fontId="0" fillId="3" borderId="0" xfId="0" applyNumberFormat="1" applyFill="1"/>
    <xf numFmtId="0" fontId="0" fillId="2" borderId="0" xfId="0" applyFill="1" applyProtection="1">
      <protection locked="0"/>
    </xf>
    <xf numFmtId="1" fontId="8" fillId="0" borderId="0" xfId="0" applyNumberFormat="1" applyFont="1"/>
    <xf numFmtId="0" fontId="13" fillId="0" borderId="0" xfId="2"/>
    <xf numFmtId="0" fontId="1" fillId="0" borderId="4" xfId="1" applyBorder="1" applyAlignment="1"/>
    <xf numFmtId="0" fontId="0" fillId="0" borderId="0" xfId="0" applyFont="1" applyProtection="1">
      <protection locked="0"/>
    </xf>
    <xf numFmtId="2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4" fontId="4" fillId="0" borderId="0" xfId="0" applyNumberFormat="1" applyFont="1" applyFill="1" applyBorder="1" applyProtection="1">
      <protection locked="0"/>
    </xf>
    <xf numFmtId="1" fontId="4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14" fillId="4" borderId="14" xfId="3" applyAlignment="1" applyProtection="1">
      <alignment wrapText="1"/>
      <protection locked="0"/>
    </xf>
    <xf numFmtId="0" fontId="14" fillId="4" borderId="14" xfId="3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3" xfId="1" applyBorder="1" applyAlignment="1">
      <alignment horizontal="center"/>
    </xf>
  </cellXfs>
  <cellStyles count="4">
    <cellStyle name="Hyperlink" xfId="2" builtinId="8"/>
    <cellStyle name="Input" xfId="3" builtinId="20"/>
    <cellStyle name="Normal" xfId="0" builtinId="0"/>
    <cellStyle name="Normal 2" xfId="1" xr:uid="{8320B918-F336-401E-8A7C-A951894931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IVL PPXL">
  <a:themeElements>
    <a:clrScheme name="IV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8487"/>
      </a:accent1>
      <a:accent2>
        <a:srgbClr val="4F4F4C"/>
      </a:accent2>
      <a:accent3>
        <a:srgbClr val="E3EFF0"/>
      </a:accent3>
      <a:accent4>
        <a:srgbClr val="F28969"/>
      </a:accent4>
      <a:accent5>
        <a:srgbClr val="FEEFE5"/>
      </a:accent5>
      <a:accent6>
        <a:srgbClr val="00A6BD"/>
      </a:accent6>
      <a:hlink>
        <a:srgbClr val="0563C1"/>
      </a:hlink>
      <a:folHlink>
        <a:srgbClr val="954F72"/>
      </a:folHlink>
    </a:clrScheme>
    <a:fontScheme name="IVL PP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Korall">
      <a:srgbClr val="EA5550"/>
    </a:custClr>
    <a:custClr name="Mellan ocean">
      <a:srgbClr val="58BAC1"/>
    </a:custClr>
    <a:custClr name="Glaciär">
      <a:srgbClr val="E2E1E5"/>
    </a:custClr>
  </a:custClrLst>
  <a:extLst>
    <a:ext uri="{05A4C25C-085E-4340-85A3-A5531E510DB2}">
      <thm15:themeFamily xmlns:thm15="http://schemas.microsoft.com/office/thememl/2012/main" name="IVL PPXL" id="{30D11C11-7159-4883-9B7F-33BABE6F926C}" vid="{4E861F84-659A-4505-AE39-73F1BFA305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gicbiblioteket2019.ivl.se/testdinsjoellervattendrag/bedomningavfleraobjekt.4.20b707b7169f355daa78aaf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3955E-031C-40CE-A0C6-53C62528AA9A}">
  <sheetPr codeName="Sheet1"/>
  <dimension ref="A1:U1010"/>
  <sheetViews>
    <sheetView tabSelected="1" workbookViewId="0"/>
  </sheetViews>
  <sheetFormatPr defaultRowHeight="15" x14ac:dyDescent="0.25"/>
  <cols>
    <col min="1" max="1" width="14.140625" customWidth="1"/>
    <col min="2" max="2" width="19.7109375" bestFit="1" customWidth="1"/>
    <col min="3" max="3" width="11.28515625" bestFit="1" customWidth="1"/>
    <col min="4" max="4" width="11.140625" bestFit="1" customWidth="1"/>
    <col min="16" max="16" width="13.85546875" bestFit="1" customWidth="1"/>
    <col min="18" max="19" width="10.28515625" bestFit="1" customWidth="1"/>
    <col min="20" max="20" width="11" customWidth="1"/>
  </cols>
  <sheetData>
    <row r="1" spans="1:20" ht="23.25" x14ac:dyDescent="0.35">
      <c r="A1" s="36" t="s">
        <v>64</v>
      </c>
      <c r="N1" s="1" t="s">
        <v>0</v>
      </c>
      <c r="O1">
        <v>22</v>
      </c>
      <c r="P1" s="2"/>
      <c r="Q1" s="2"/>
      <c r="R1" s="2"/>
      <c r="S1" s="3">
        <v>44512</v>
      </c>
    </row>
    <row r="2" spans="1:20" x14ac:dyDescent="0.25">
      <c r="A2" s="44" t="s">
        <v>85</v>
      </c>
    </row>
    <row r="3" spans="1:20" x14ac:dyDescent="0.25">
      <c r="A3" s="1" t="s">
        <v>62</v>
      </c>
    </row>
    <row r="4" spans="1:20" x14ac:dyDescent="0.25">
      <c r="A4" s="1" t="s">
        <v>77</v>
      </c>
      <c r="P4" s="2"/>
      <c r="Q4" s="2"/>
      <c r="R4" s="2"/>
    </row>
    <row r="5" spans="1:20" x14ac:dyDescent="0.25">
      <c r="A5" s="1" t="s">
        <v>1</v>
      </c>
      <c r="P5" s="2"/>
      <c r="Q5" s="2"/>
      <c r="R5" s="2"/>
    </row>
    <row r="6" spans="1:20" x14ac:dyDescent="0.25">
      <c r="A6" s="1" t="s">
        <v>63</v>
      </c>
    </row>
    <row r="7" spans="1:20" x14ac:dyDescent="0.25">
      <c r="A7" s="1" t="s">
        <v>60</v>
      </c>
    </row>
    <row r="8" spans="1:20" x14ac:dyDescent="0.25">
      <c r="A8" s="1" t="s">
        <v>61</v>
      </c>
    </row>
    <row r="9" spans="1:20" x14ac:dyDescent="0.25">
      <c r="A9" s="1"/>
    </row>
    <row r="10" spans="1:20" x14ac:dyDescent="0.25">
      <c r="A10" s="1"/>
      <c r="B10" t="s">
        <v>93</v>
      </c>
    </row>
    <row r="11" spans="1:20" x14ac:dyDescent="0.25">
      <c r="A11" s="1" t="s">
        <v>92</v>
      </c>
      <c r="B11" s="55" t="s">
        <v>23</v>
      </c>
      <c r="C11" s="56" t="s">
        <v>24</v>
      </c>
    </row>
    <row r="12" spans="1:20" x14ac:dyDescent="0.25">
      <c r="A12" s="1"/>
    </row>
    <row r="13" spans="1:20" x14ac:dyDescent="0.25">
      <c r="A13" s="1" t="s">
        <v>100</v>
      </c>
    </row>
    <row r="14" spans="1:20" x14ac:dyDescent="0.25">
      <c r="A14" s="1" t="s">
        <v>99</v>
      </c>
      <c r="T14" t="s">
        <v>29</v>
      </c>
    </row>
    <row r="15" spans="1:20" x14ac:dyDescent="0.25">
      <c r="A15" s="1" t="s">
        <v>98</v>
      </c>
    </row>
    <row r="16" spans="1:20" x14ac:dyDescent="0.25">
      <c r="A16" s="1" t="s">
        <v>97</v>
      </c>
    </row>
    <row r="18" spans="1:21" x14ac:dyDescent="0.25">
      <c r="A18" s="1" t="s">
        <v>80</v>
      </c>
      <c r="C18" t="s">
        <v>80</v>
      </c>
      <c r="D18" t="s">
        <v>80</v>
      </c>
      <c r="E18" t="s">
        <v>81</v>
      </c>
      <c r="F18" t="s">
        <v>80</v>
      </c>
      <c r="G18" t="s">
        <v>80</v>
      </c>
      <c r="H18" t="s">
        <v>80</v>
      </c>
      <c r="I18" t="s">
        <v>82</v>
      </c>
      <c r="J18" t="s">
        <v>80</v>
      </c>
      <c r="K18" t="s">
        <v>80</v>
      </c>
      <c r="L18" t="s">
        <v>82</v>
      </c>
      <c r="M18" t="s">
        <v>82</v>
      </c>
      <c r="N18" t="s">
        <v>80</v>
      </c>
      <c r="O18" t="s">
        <v>80</v>
      </c>
      <c r="P18" t="s">
        <v>80</v>
      </c>
      <c r="Q18" t="s">
        <v>80</v>
      </c>
      <c r="R18" t="s">
        <v>83</v>
      </c>
      <c r="S18" t="s">
        <v>83</v>
      </c>
      <c r="T18" t="s">
        <v>84</v>
      </c>
      <c r="U18" t="s">
        <v>84</v>
      </c>
    </row>
    <row r="19" spans="1:21" x14ac:dyDescent="0.25">
      <c r="A19" s="4" t="s">
        <v>79</v>
      </c>
      <c r="B19" s="4" t="s">
        <v>2</v>
      </c>
      <c r="C19" s="4" t="s">
        <v>3</v>
      </c>
      <c r="D19" s="4" t="s">
        <v>4</v>
      </c>
      <c r="E19" s="4" t="s">
        <v>5</v>
      </c>
      <c r="F19" s="5" t="s">
        <v>6</v>
      </c>
      <c r="G19" s="4" t="s">
        <v>90</v>
      </c>
      <c r="H19" s="4" t="s">
        <v>7</v>
      </c>
      <c r="I19" s="4" t="s">
        <v>91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6" t="s">
        <v>15</v>
      </c>
      <c r="R19" s="7" t="s">
        <v>16</v>
      </c>
      <c r="S19" s="7" t="s">
        <v>17</v>
      </c>
      <c r="T19" s="8" t="s">
        <v>18</v>
      </c>
      <c r="U19" s="8" t="s">
        <v>19</v>
      </c>
    </row>
    <row r="20" spans="1:21" x14ac:dyDescent="0.25">
      <c r="A20" t="s">
        <v>20</v>
      </c>
      <c r="B20" t="s">
        <v>20</v>
      </c>
      <c r="C20" t="s">
        <v>21</v>
      </c>
      <c r="D20" t="s">
        <v>21</v>
      </c>
      <c r="E20" t="s">
        <v>22</v>
      </c>
      <c r="F20" s="9" t="s">
        <v>20</v>
      </c>
      <c r="G20" s="10" t="str">
        <f t="shared" ref="G20:M20" si="0">$B$11</f>
        <v>mg/l</v>
      </c>
      <c r="H20" s="10" t="str">
        <f t="shared" si="0"/>
        <v>mg/l</v>
      </c>
      <c r="I20" s="10" t="str">
        <f t="shared" si="0"/>
        <v>mg/l</v>
      </c>
      <c r="J20" s="10" t="str">
        <f t="shared" si="0"/>
        <v>mg/l</v>
      </c>
      <c r="K20" s="10" t="str">
        <f t="shared" si="0"/>
        <v>mg/l</v>
      </c>
      <c r="L20" s="10" t="str">
        <f t="shared" si="0"/>
        <v>mg/l</v>
      </c>
      <c r="M20" s="10" t="str">
        <f t="shared" si="0"/>
        <v>mg/l</v>
      </c>
      <c r="N20" s="10" t="s">
        <v>23</v>
      </c>
      <c r="O20" t="str">
        <f>$C$11</f>
        <v>m/år</v>
      </c>
      <c r="P20" t="s">
        <v>25</v>
      </c>
      <c r="Q20" s="2"/>
      <c r="R20" s="12" t="s">
        <v>20</v>
      </c>
      <c r="S20" s="10" t="str">
        <f>$B$11</f>
        <v>mg/l</v>
      </c>
      <c r="T20" s="11" t="s">
        <v>20</v>
      </c>
      <c r="U20" s="10" t="str">
        <f>$B$11</f>
        <v>mg/l</v>
      </c>
    </row>
    <row r="21" spans="1:21" x14ac:dyDescent="0.25">
      <c r="A21" s="46">
        <v>2010</v>
      </c>
      <c r="B21" s="46" t="s">
        <v>26</v>
      </c>
      <c r="C21" s="46">
        <v>6440000</v>
      </c>
      <c r="D21" s="46">
        <v>1280000</v>
      </c>
      <c r="E21" s="46">
        <v>0.03</v>
      </c>
      <c r="F21" s="47">
        <v>5.95</v>
      </c>
      <c r="G21" s="48">
        <v>1.58</v>
      </c>
      <c r="H21" s="46">
        <v>7.27</v>
      </c>
      <c r="I21" s="49"/>
      <c r="J21" s="49">
        <v>1.54</v>
      </c>
      <c r="K21" s="46">
        <v>1.1399999999999999</v>
      </c>
      <c r="L21" s="46"/>
      <c r="M21" s="46"/>
      <c r="N21" s="46">
        <v>2.4</v>
      </c>
      <c r="O21" s="46">
        <v>0.6</v>
      </c>
      <c r="P21" s="49" t="s">
        <v>27</v>
      </c>
      <c r="Q21" s="50">
        <v>0</v>
      </c>
      <c r="R21" s="50"/>
      <c r="S21" s="50"/>
      <c r="T21" s="46"/>
      <c r="U21" s="46"/>
    </row>
    <row r="22" spans="1:21" x14ac:dyDescent="0.25">
      <c r="A22" s="46">
        <v>2010</v>
      </c>
      <c r="B22" s="46" t="s">
        <v>28</v>
      </c>
      <c r="C22" s="46">
        <v>6444300</v>
      </c>
      <c r="D22" s="46">
        <v>1276250</v>
      </c>
      <c r="E22" s="51">
        <v>0.32</v>
      </c>
      <c r="F22" s="46">
        <v>6.84</v>
      </c>
      <c r="G22" s="46">
        <v>1.24</v>
      </c>
      <c r="H22" s="46">
        <v>10.335000000000001</v>
      </c>
      <c r="I22" s="46">
        <v>9.4000000000000004E-3</v>
      </c>
      <c r="J22" s="46">
        <v>4.93</v>
      </c>
      <c r="K22" s="46">
        <v>0.84099999999999997</v>
      </c>
      <c r="L22" s="46">
        <v>5.97</v>
      </c>
      <c r="M22" s="46">
        <v>0.3</v>
      </c>
      <c r="N22" s="46">
        <v>5.0999999999999996</v>
      </c>
      <c r="O22" s="46">
        <v>0.6</v>
      </c>
      <c r="P22" s="46" t="s">
        <v>27</v>
      </c>
      <c r="Q22" s="52">
        <v>1</v>
      </c>
      <c r="R22" s="53">
        <v>1.74</v>
      </c>
      <c r="S22" s="52"/>
      <c r="T22" s="53"/>
      <c r="U22" s="53"/>
    </row>
    <row r="23" spans="1:21" x14ac:dyDescent="0.25">
      <c r="A23" s="46">
        <v>2010</v>
      </c>
      <c r="B23" s="46" t="s">
        <v>28</v>
      </c>
      <c r="C23" s="46">
        <v>6444300</v>
      </c>
      <c r="D23" s="46">
        <v>1276250</v>
      </c>
      <c r="E23" s="51">
        <v>0.32</v>
      </c>
      <c r="F23" s="46">
        <v>6.84</v>
      </c>
      <c r="G23" s="46">
        <v>1.24</v>
      </c>
      <c r="H23" s="46">
        <v>10.335000000000001</v>
      </c>
      <c r="I23" s="46">
        <v>9.4000000000000004E-3</v>
      </c>
      <c r="J23" s="46">
        <v>4.93</v>
      </c>
      <c r="K23" s="46">
        <v>0.84099999999999997</v>
      </c>
      <c r="L23" s="46">
        <v>5.97</v>
      </c>
      <c r="M23" s="46">
        <v>0.3</v>
      </c>
      <c r="N23" s="46">
        <v>5.0999999999999996</v>
      </c>
      <c r="O23" s="46">
        <v>0.6</v>
      </c>
      <c r="P23" s="46" t="s">
        <v>27</v>
      </c>
      <c r="Q23" s="52">
        <v>1</v>
      </c>
      <c r="R23" s="53"/>
      <c r="S23" s="52"/>
      <c r="T23" s="53">
        <v>6.43</v>
      </c>
      <c r="U23" s="53">
        <v>2.411</v>
      </c>
    </row>
    <row r="24" spans="1:21" x14ac:dyDescent="0.25">
      <c r="A24" s="46">
        <v>2009</v>
      </c>
      <c r="B24" s="46" t="s">
        <v>94</v>
      </c>
      <c r="C24" s="46">
        <v>7276690</v>
      </c>
      <c r="D24" s="46">
        <v>1689510</v>
      </c>
      <c r="E24" s="46">
        <v>0.68340000000000001</v>
      </c>
      <c r="F24" s="46">
        <v>7.24</v>
      </c>
      <c r="G24" s="46">
        <v>0.59330000000000005</v>
      </c>
      <c r="H24" s="46">
        <v>1.028</v>
      </c>
      <c r="I24" s="46"/>
      <c r="J24" s="46">
        <v>5.1101999999999999</v>
      </c>
      <c r="K24" s="46">
        <v>0.55940000000000001</v>
      </c>
      <c r="L24" s="46"/>
      <c r="M24" s="46"/>
      <c r="N24" s="46">
        <v>4.5999999999999996</v>
      </c>
      <c r="O24" s="46">
        <v>0.36199999999999999</v>
      </c>
      <c r="P24" s="46" t="s">
        <v>95</v>
      </c>
      <c r="Q24" s="46">
        <v>0</v>
      </c>
      <c r="R24" s="46"/>
      <c r="S24" s="46"/>
      <c r="T24" s="46"/>
      <c r="U24" s="46"/>
    </row>
    <row r="25" spans="1:21" x14ac:dyDescent="0.25">
      <c r="A25" s="46">
        <v>2010</v>
      </c>
      <c r="B25" s="46" t="s">
        <v>96</v>
      </c>
      <c r="C25" s="46">
        <v>6694830</v>
      </c>
      <c r="D25" s="46">
        <v>1337660</v>
      </c>
      <c r="E25" s="46"/>
      <c r="F25" s="46">
        <v>5.617</v>
      </c>
      <c r="G25" s="46">
        <v>0.48980000000000001</v>
      </c>
      <c r="H25" s="46">
        <v>1.0498000000000001</v>
      </c>
      <c r="I25" s="46">
        <v>4.7300000000000002E-2</v>
      </c>
      <c r="J25" s="46">
        <v>1.9380999999999999</v>
      </c>
      <c r="K25" s="46">
        <v>0.46360000000000001</v>
      </c>
      <c r="L25" s="46">
        <v>1.3796999999999999</v>
      </c>
      <c r="M25" s="46">
        <v>0.3634</v>
      </c>
      <c r="N25" s="46">
        <v>14.914999999999999</v>
      </c>
      <c r="O25" s="46">
        <v>0.44</v>
      </c>
      <c r="P25" s="46" t="s">
        <v>95</v>
      </c>
      <c r="Q25" s="46">
        <v>1</v>
      </c>
      <c r="R25" s="46"/>
      <c r="S25" s="46"/>
      <c r="T25" s="46">
        <v>5.0929675604</v>
      </c>
      <c r="U25" s="46">
        <v>1.1555381168000001</v>
      </c>
    </row>
    <row r="26" spans="1:2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46"/>
      <c r="Q31" s="54"/>
      <c r="R31" s="54"/>
      <c r="S31" s="54"/>
      <c r="T31" s="54"/>
      <c r="U31" s="54"/>
    </row>
    <row r="32" spans="1:2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x14ac:dyDescent="0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1:21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1:21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1:2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1:2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:21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1:21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1:21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1:21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:21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1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1:21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1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21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1:21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21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1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21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1:21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21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21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21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21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21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1:21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1:21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1:21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1:21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1:21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1:21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21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</row>
    <row r="99" spans="1:21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</row>
    <row r="100" spans="1:21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</row>
    <row r="101" spans="1:21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1:21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</row>
    <row r="103" spans="1:21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1:21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</row>
    <row r="105" spans="1:21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</row>
    <row r="106" spans="1:21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1:21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1:21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</row>
    <row r="109" spans="1:21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1:21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1:21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1:21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:21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1:21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:21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1:21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1:21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1:21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1:21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1:21" x14ac:dyDescent="0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1:21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1:21" x14ac:dyDescent="0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1:21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1:21" x14ac:dyDescent="0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1" x14ac:dyDescent="0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1:21" x14ac:dyDescent="0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1" x14ac:dyDescent="0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1:21" x14ac:dyDescent="0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1:21" x14ac:dyDescent="0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x14ac:dyDescent="0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1" x14ac:dyDescent="0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x14ac:dyDescent="0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x14ac:dyDescent="0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x14ac:dyDescent="0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x14ac:dyDescent="0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1:21" x14ac:dyDescent="0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1:21" x14ac:dyDescent="0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1:21" x14ac:dyDescent="0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x14ac:dyDescent="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1:21" x14ac:dyDescent="0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1:21" x14ac:dyDescent="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1:21" x14ac:dyDescent="0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1:21" x14ac:dyDescent="0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1:21" x14ac:dyDescent="0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1:21" x14ac:dyDescent="0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1:21" x14ac:dyDescent="0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 x14ac:dyDescent="0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1:21" x14ac:dyDescent="0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</row>
    <row r="152" spans="1:21" x14ac:dyDescent="0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</row>
    <row r="153" spans="1:21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</row>
    <row r="154" spans="1:21" x14ac:dyDescent="0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</row>
    <row r="155" spans="1:21" x14ac:dyDescent="0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</row>
    <row r="156" spans="1:21" x14ac:dyDescent="0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</row>
    <row r="157" spans="1:21" x14ac:dyDescent="0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</row>
    <row r="158" spans="1:21" x14ac:dyDescent="0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</row>
    <row r="159" spans="1:21" x14ac:dyDescent="0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1:21" x14ac:dyDescent="0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</row>
    <row r="161" spans="1:21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</row>
    <row r="162" spans="1:21" x14ac:dyDescent="0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</row>
    <row r="163" spans="1:21" x14ac:dyDescent="0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1:21" x14ac:dyDescent="0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1:21" x14ac:dyDescent="0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</row>
    <row r="166" spans="1:21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</row>
    <row r="167" spans="1:21" x14ac:dyDescent="0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1:21" x14ac:dyDescent="0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1:21" x14ac:dyDescent="0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1:21" x14ac:dyDescent="0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1:21" x14ac:dyDescent="0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</row>
    <row r="172" spans="1:21" x14ac:dyDescent="0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1:21" x14ac:dyDescent="0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1:21" x14ac:dyDescent="0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</row>
    <row r="175" spans="1:21" x14ac:dyDescent="0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</row>
    <row r="176" spans="1:21" x14ac:dyDescent="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</row>
    <row r="177" spans="1:21" x14ac:dyDescent="0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</row>
    <row r="178" spans="1:21" x14ac:dyDescent="0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1:21" x14ac:dyDescent="0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1:21" x14ac:dyDescent="0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1" spans="1:21" x14ac:dyDescent="0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  <row r="182" spans="1:21" x14ac:dyDescent="0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</row>
    <row r="183" spans="1:21" x14ac:dyDescent="0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</row>
    <row r="184" spans="1:21" x14ac:dyDescent="0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</row>
    <row r="185" spans="1:21" x14ac:dyDescent="0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</row>
    <row r="186" spans="1:21" x14ac:dyDescent="0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</row>
    <row r="187" spans="1:21" x14ac:dyDescent="0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</row>
    <row r="188" spans="1:21" x14ac:dyDescent="0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</row>
    <row r="189" spans="1:21" x14ac:dyDescent="0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</row>
    <row r="190" spans="1:21" x14ac:dyDescent="0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</row>
    <row r="191" spans="1:21" x14ac:dyDescent="0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</row>
    <row r="192" spans="1:21" x14ac:dyDescent="0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</row>
    <row r="193" spans="1:21" x14ac:dyDescent="0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</row>
    <row r="194" spans="1:21" x14ac:dyDescent="0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</row>
    <row r="195" spans="1:21" x14ac:dyDescent="0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</row>
    <row r="196" spans="1:21" x14ac:dyDescent="0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</row>
    <row r="197" spans="1:21" x14ac:dyDescent="0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</row>
    <row r="198" spans="1:21" x14ac:dyDescent="0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</row>
    <row r="199" spans="1:21" x14ac:dyDescent="0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</row>
    <row r="200" spans="1:21" x14ac:dyDescent="0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</row>
    <row r="201" spans="1:21" x14ac:dyDescent="0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</row>
    <row r="202" spans="1:21" x14ac:dyDescent="0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</row>
    <row r="203" spans="1:21" x14ac:dyDescent="0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</row>
    <row r="204" spans="1:21" x14ac:dyDescent="0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</row>
    <row r="205" spans="1:21" x14ac:dyDescent="0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</row>
    <row r="206" spans="1:21" x14ac:dyDescent="0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</row>
    <row r="207" spans="1:21" x14ac:dyDescent="0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</row>
    <row r="208" spans="1:21" x14ac:dyDescent="0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</row>
    <row r="209" spans="1:21" x14ac:dyDescent="0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</row>
    <row r="210" spans="1:21" x14ac:dyDescent="0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</row>
    <row r="211" spans="1:21" x14ac:dyDescent="0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</row>
    <row r="212" spans="1:21" x14ac:dyDescent="0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</row>
    <row r="213" spans="1:21" x14ac:dyDescent="0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</row>
    <row r="214" spans="1:21" x14ac:dyDescent="0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</row>
    <row r="215" spans="1:21" x14ac:dyDescent="0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</row>
    <row r="216" spans="1:21" x14ac:dyDescent="0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</row>
    <row r="217" spans="1:21" x14ac:dyDescent="0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</row>
    <row r="218" spans="1:21" x14ac:dyDescent="0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</row>
    <row r="219" spans="1:21" x14ac:dyDescent="0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</row>
    <row r="220" spans="1:21" x14ac:dyDescent="0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</row>
    <row r="221" spans="1:21" x14ac:dyDescent="0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</row>
    <row r="222" spans="1:21" x14ac:dyDescent="0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</row>
    <row r="223" spans="1:21" x14ac:dyDescent="0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</row>
    <row r="224" spans="1:21" x14ac:dyDescent="0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</row>
    <row r="225" spans="1:21" x14ac:dyDescent="0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</row>
    <row r="226" spans="1:21" x14ac:dyDescent="0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</row>
    <row r="227" spans="1:21" x14ac:dyDescent="0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</row>
    <row r="228" spans="1:21" x14ac:dyDescent="0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</row>
    <row r="229" spans="1:21" x14ac:dyDescent="0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</row>
    <row r="230" spans="1:21" x14ac:dyDescent="0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</row>
    <row r="231" spans="1:21" x14ac:dyDescent="0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</row>
    <row r="232" spans="1:21" x14ac:dyDescent="0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</row>
    <row r="233" spans="1:21" x14ac:dyDescent="0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</row>
    <row r="234" spans="1:21" x14ac:dyDescent="0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</row>
    <row r="235" spans="1:21" x14ac:dyDescent="0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</row>
    <row r="236" spans="1:21" x14ac:dyDescent="0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</row>
    <row r="237" spans="1:21" x14ac:dyDescent="0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</row>
    <row r="238" spans="1:21" x14ac:dyDescent="0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</row>
    <row r="239" spans="1:21" x14ac:dyDescent="0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</row>
    <row r="240" spans="1:21" x14ac:dyDescent="0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</row>
    <row r="241" spans="1:21" x14ac:dyDescent="0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</row>
    <row r="242" spans="1:21" x14ac:dyDescent="0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</row>
    <row r="243" spans="1:21" x14ac:dyDescent="0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</row>
    <row r="244" spans="1:21" x14ac:dyDescent="0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</row>
    <row r="245" spans="1:21" x14ac:dyDescent="0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</row>
    <row r="246" spans="1:21" x14ac:dyDescent="0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</row>
    <row r="247" spans="1:21" x14ac:dyDescent="0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</row>
    <row r="248" spans="1:21" x14ac:dyDescent="0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</row>
    <row r="249" spans="1:21" x14ac:dyDescent="0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</row>
    <row r="250" spans="1:21" x14ac:dyDescent="0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</row>
    <row r="251" spans="1:21" x14ac:dyDescent="0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</row>
    <row r="252" spans="1:21" x14ac:dyDescent="0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</row>
    <row r="253" spans="1:21" x14ac:dyDescent="0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</row>
    <row r="254" spans="1:21" x14ac:dyDescent="0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</row>
    <row r="255" spans="1:21" x14ac:dyDescent="0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</row>
    <row r="256" spans="1:21" x14ac:dyDescent="0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</row>
    <row r="257" spans="1:21" x14ac:dyDescent="0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</row>
    <row r="258" spans="1:21" x14ac:dyDescent="0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</row>
    <row r="259" spans="1:21" x14ac:dyDescent="0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</row>
    <row r="260" spans="1:21" x14ac:dyDescent="0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</row>
    <row r="261" spans="1:21" x14ac:dyDescent="0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</row>
    <row r="262" spans="1:21" x14ac:dyDescent="0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</row>
    <row r="263" spans="1:21" x14ac:dyDescent="0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</row>
    <row r="264" spans="1:21" x14ac:dyDescent="0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</row>
    <row r="265" spans="1:21" x14ac:dyDescent="0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</row>
    <row r="266" spans="1:21" x14ac:dyDescent="0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</row>
    <row r="267" spans="1:21" x14ac:dyDescent="0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</row>
    <row r="268" spans="1:21" x14ac:dyDescent="0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</row>
    <row r="269" spans="1:21" x14ac:dyDescent="0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</row>
    <row r="270" spans="1:21" x14ac:dyDescent="0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</row>
    <row r="271" spans="1:21" x14ac:dyDescent="0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</row>
    <row r="272" spans="1:21" x14ac:dyDescent="0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</row>
    <row r="273" spans="1:21" x14ac:dyDescent="0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</row>
    <row r="274" spans="1:21" x14ac:dyDescent="0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</row>
    <row r="275" spans="1:21" x14ac:dyDescent="0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</row>
    <row r="276" spans="1:21" x14ac:dyDescent="0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</row>
    <row r="277" spans="1:21" x14ac:dyDescent="0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</row>
    <row r="278" spans="1:21" x14ac:dyDescent="0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</row>
    <row r="279" spans="1:21" x14ac:dyDescent="0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</row>
    <row r="280" spans="1:21" x14ac:dyDescent="0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</row>
    <row r="281" spans="1:21" x14ac:dyDescent="0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</row>
    <row r="282" spans="1:21" x14ac:dyDescent="0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</row>
    <row r="283" spans="1:21" x14ac:dyDescent="0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</row>
    <row r="284" spans="1:21" x14ac:dyDescent="0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</row>
    <row r="285" spans="1:21" x14ac:dyDescent="0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</row>
    <row r="286" spans="1:21" x14ac:dyDescent="0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</row>
    <row r="287" spans="1:21" x14ac:dyDescent="0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</row>
    <row r="288" spans="1:21" x14ac:dyDescent="0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</row>
    <row r="289" spans="1:21" x14ac:dyDescent="0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</row>
    <row r="290" spans="1:21" x14ac:dyDescent="0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</row>
    <row r="291" spans="1:21" x14ac:dyDescent="0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</row>
    <row r="292" spans="1:21" x14ac:dyDescent="0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</row>
    <row r="293" spans="1:21" x14ac:dyDescent="0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</row>
    <row r="294" spans="1:21" x14ac:dyDescent="0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</row>
    <row r="295" spans="1:21" x14ac:dyDescent="0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</row>
    <row r="296" spans="1:21" x14ac:dyDescent="0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</row>
    <row r="297" spans="1:21" x14ac:dyDescent="0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</row>
    <row r="298" spans="1:21" x14ac:dyDescent="0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</row>
    <row r="299" spans="1:21" x14ac:dyDescent="0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</row>
    <row r="300" spans="1:21" x14ac:dyDescent="0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</row>
    <row r="301" spans="1:21" x14ac:dyDescent="0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</row>
    <row r="302" spans="1:21" x14ac:dyDescent="0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</row>
    <row r="303" spans="1:21" x14ac:dyDescent="0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</row>
    <row r="304" spans="1:21" x14ac:dyDescent="0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</row>
    <row r="305" spans="1:21" x14ac:dyDescent="0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</row>
    <row r="306" spans="1:21" x14ac:dyDescent="0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</row>
    <row r="307" spans="1:21" x14ac:dyDescent="0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</row>
    <row r="308" spans="1:21" x14ac:dyDescent="0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</row>
    <row r="309" spans="1:21" x14ac:dyDescent="0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</row>
    <row r="310" spans="1:21" x14ac:dyDescent="0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</row>
    <row r="311" spans="1:21" x14ac:dyDescent="0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</row>
    <row r="312" spans="1:21" x14ac:dyDescent="0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</row>
    <row r="313" spans="1:21" x14ac:dyDescent="0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</row>
    <row r="314" spans="1:21" x14ac:dyDescent="0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</row>
    <row r="315" spans="1:21" x14ac:dyDescent="0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</row>
    <row r="316" spans="1:21" x14ac:dyDescent="0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</row>
    <row r="317" spans="1:21" x14ac:dyDescent="0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</row>
    <row r="318" spans="1:21" x14ac:dyDescent="0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</row>
    <row r="319" spans="1:21" x14ac:dyDescent="0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</row>
    <row r="320" spans="1:21" x14ac:dyDescent="0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</row>
    <row r="321" spans="1:21" x14ac:dyDescent="0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</row>
    <row r="322" spans="1:21" x14ac:dyDescent="0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</row>
    <row r="323" spans="1:21" x14ac:dyDescent="0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</row>
    <row r="324" spans="1:21" x14ac:dyDescent="0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</row>
    <row r="325" spans="1:21" x14ac:dyDescent="0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</row>
    <row r="326" spans="1:21" x14ac:dyDescent="0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</row>
    <row r="327" spans="1:21" x14ac:dyDescent="0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</row>
    <row r="328" spans="1:21" x14ac:dyDescent="0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</row>
    <row r="329" spans="1:21" x14ac:dyDescent="0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</row>
    <row r="330" spans="1:21" x14ac:dyDescent="0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</row>
    <row r="331" spans="1:21" x14ac:dyDescent="0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</row>
    <row r="332" spans="1:21" x14ac:dyDescent="0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</row>
    <row r="333" spans="1:21" x14ac:dyDescent="0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</row>
    <row r="334" spans="1:21" x14ac:dyDescent="0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</row>
    <row r="335" spans="1:21" x14ac:dyDescent="0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</row>
    <row r="336" spans="1:21" x14ac:dyDescent="0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</row>
    <row r="337" spans="1:21" x14ac:dyDescent="0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</row>
    <row r="338" spans="1:21" x14ac:dyDescent="0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</row>
    <row r="339" spans="1:21" x14ac:dyDescent="0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</row>
    <row r="340" spans="1:21" x14ac:dyDescent="0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</row>
    <row r="341" spans="1:21" x14ac:dyDescent="0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</row>
    <row r="342" spans="1:21" x14ac:dyDescent="0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</row>
    <row r="343" spans="1:21" x14ac:dyDescent="0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</row>
    <row r="344" spans="1:21" x14ac:dyDescent="0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</row>
    <row r="345" spans="1:21" x14ac:dyDescent="0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</row>
    <row r="346" spans="1:21" x14ac:dyDescent="0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</row>
    <row r="347" spans="1:21" x14ac:dyDescent="0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</row>
    <row r="348" spans="1:21" x14ac:dyDescent="0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</row>
    <row r="349" spans="1:21" x14ac:dyDescent="0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</row>
    <row r="350" spans="1:21" x14ac:dyDescent="0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</row>
    <row r="351" spans="1:21" x14ac:dyDescent="0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</row>
    <row r="352" spans="1:21" x14ac:dyDescent="0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</row>
    <row r="353" spans="1:21" x14ac:dyDescent="0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</row>
    <row r="354" spans="1:21" x14ac:dyDescent="0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</row>
    <row r="355" spans="1:21" x14ac:dyDescent="0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</row>
    <row r="356" spans="1:21" x14ac:dyDescent="0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</row>
    <row r="357" spans="1:21" x14ac:dyDescent="0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</row>
    <row r="358" spans="1:21" x14ac:dyDescent="0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</row>
    <row r="359" spans="1:21" x14ac:dyDescent="0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</row>
    <row r="360" spans="1:21" x14ac:dyDescent="0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</row>
    <row r="361" spans="1:21" x14ac:dyDescent="0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</row>
    <row r="362" spans="1:21" x14ac:dyDescent="0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</row>
    <row r="363" spans="1:21" x14ac:dyDescent="0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</row>
    <row r="364" spans="1:21" x14ac:dyDescent="0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</row>
    <row r="365" spans="1:21" x14ac:dyDescent="0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</row>
    <row r="366" spans="1:21" x14ac:dyDescent="0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</row>
    <row r="367" spans="1:21" x14ac:dyDescent="0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</row>
    <row r="368" spans="1:21" x14ac:dyDescent="0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</row>
    <row r="369" spans="1:21" x14ac:dyDescent="0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</row>
    <row r="370" spans="1:21" x14ac:dyDescent="0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</row>
    <row r="371" spans="1:21" x14ac:dyDescent="0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</row>
    <row r="372" spans="1:21" x14ac:dyDescent="0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</row>
    <row r="373" spans="1:21" x14ac:dyDescent="0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</row>
    <row r="374" spans="1:21" x14ac:dyDescent="0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</row>
    <row r="375" spans="1:21" x14ac:dyDescent="0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</row>
    <row r="376" spans="1:21" x14ac:dyDescent="0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</row>
    <row r="377" spans="1:21" x14ac:dyDescent="0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</row>
    <row r="378" spans="1:21" x14ac:dyDescent="0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</row>
    <row r="379" spans="1:21" x14ac:dyDescent="0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</row>
    <row r="380" spans="1:21" x14ac:dyDescent="0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</row>
    <row r="381" spans="1:21" x14ac:dyDescent="0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</row>
    <row r="382" spans="1:21" x14ac:dyDescent="0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</row>
    <row r="383" spans="1:21" x14ac:dyDescent="0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</row>
    <row r="384" spans="1:21" x14ac:dyDescent="0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</row>
    <row r="385" spans="1:21" x14ac:dyDescent="0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</row>
    <row r="386" spans="1:21" x14ac:dyDescent="0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</row>
    <row r="387" spans="1:21" x14ac:dyDescent="0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</row>
    <row r="388" spans="1:21" x14ac:dyDescent="0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</row>
    <row r="389" spans="1:21" x14ac:dyDescent="0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</row>
    <row r="390" spans="1:21" x14ac:dyDescent="0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</row>
    <row r="391" spans="1:21" x14ac:dyDescent="0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</row>
    <row r="392" spans="1:21" x14ac:dyDescent="0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</row>
    <row r="393" spans="1:21" x14ac:dyDescent="0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</row>
    <row r="394" spans="1:21" x14ac:dyDescent="0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</row>
    <row r="395" spans="1:21" x14ac:dyDescent="0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</row>
    <row r="396" spans="1:21" x14ac:dyDescent="0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</row>
    <row r="397" spans="1:21" x14ac:dyDescent="0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</row>
    <row r="398" spans="1:21" x14ac:dyDescent="0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</row>
    <row r="399" spans="1:21" x14ac:dyDescent="0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</row>
    <row r="400" spans="1:21" x14ac:dyDescent="0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</row>
    <row r="401" spans="1:21" x14ac:dyDescent="0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</row>
    <row r="402" spans="1:21" x14ac:dyDescent="0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</row>
    <row r="403" spans="1:21" x14ac:dyDescent="0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</row>
    <row r="404" spans="1:21" x14ac:dyDescent="0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</row>
    <row r="405" spans="1:21" x14ac:dyDescent="0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</row>
    <row r="406" spans="1:21" x14ac:dyDescent="0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</row>
    <row r="407" spans="1:21" x14ac:dyDescent="0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</row>
    <row r="408" spans="1:21" x14ac:dyDescent="0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</row>
    <row r="409" spans="1:21" x14ac:dyDescent="0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</row>
    <row r="410" spans="1:21" x14ac:dyDescent="0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</row>
    <row r="411" spans="1:21" x14ac:dyDescent="0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</row>
    <row r="412" spans="1:21" x14ac:dyDescent="0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</row>
    <row r="413" spans="1:21" x14ac:dyDescent="0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</row>
    <row r="414" spans="1:21" x14ac:dyDescent="0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</row>
    <row r="415" spans="1:21" x14ac:dyDescent="0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</row>
    <row r="416" spans="1:21" x14ac:dyDescent="0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</row>
    <row r="417" spans="1:21" x14ac:dyDescent="0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</row>
    <row r="418" spans="1:21" x14ac:dyDescent="0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</row>
    <row r="419" spans="1:21" x14ac:dyDescent="0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</row>
    <row r="420" spans="1:21" x14ac:dyDescent="0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</row>
    <row r="421" spans="1:21" x14ac:dyDescent="0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</row>
    <row r="422" spans="1:21" x14ac:dyDescent="0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</row>
    <row r="423" spans="1:21" x14ac:dyDescent="0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</row>
    <row r="424" spans="1:21" x14ac:dyDescent="0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</row>
    <row r="425" spans="1:21" x14ac:dyDescent="0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</row>
    <row r="426" spans="1:21" x14ac:dyDescent="0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</row>
    <row r="427" spans="1:21" x14ac:dyDescent="0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</row>
    <row r="428" spans="1:21" x14ac:dyDescent="0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</row>
    <row r="429" spans="1:21" x14ac:dyDescent="0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</row>
    <row r="430" spans="1:21" x14ac:dyDescent="0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</row>
    <row r="431" spans="1:21" x14ac:dyDescent="0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</row>
    <row r="432" spans="1:21" x14ac:dyDescent="0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</row>
    <row r="433" spans="1:21" x14ac:dyDescent="0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</row>
    <row r="434" spans="1:21" x14ac:dyDescent="0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</row>
    <row r="435" spans="1:21" x14ac:dyDescent="0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</row>
    <row r="436" spans="1:21" x14ac:dyDescent="0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</row>
    <row r="437" spans="1:21" x14ac:dyDescent="0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</row>
    <row r="438" spans="1:21" x14ac:dyDescent="0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</row>
    <row r="439" spans="1:21" x14ac:dyDescent="0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</row>
    <row r="440" spans="1:21" x14ac:dyDescent="0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</row>
    <row r="441" spans="1:21" x14ac:dyDescent="0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</row>
    <row r="442" spans="1:21" x14ac:dyDescent="0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</row>
    <row r="443" spans="1:21" x14ac:dyDescent="0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</row>
    <row r="444" spans="1:21" x14ac:dyDescent="0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</row>
    <row r="445" spans="1:21" x14ac:dyDescent="0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</row>
    <row r="446" spans="1:21" x14ac:dyDescent="0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</row>
    <row r="447" spans="1:21" x14ac:dyDescent="0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</row>
    <row r="448" spans="1:21" x14ac:dyDescent="0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</row>
    <row r="449" spans="1:21" x14ac:dyDescent="0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</row>
    <row r="450" spans="1:21" x14ac:dyDescent="0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</row>
    <row r="451" spans="1:21" x14ac:dyDescent="0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</row>
    <row r="452" spans="1:21" x14ac:dyDescent="0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</row>
    <row r="453" spans="1:21" x14ac:dyDescent="0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</row>
    <row r="454" spans="1:21" x14ac:dyDescent="0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</row>
    <row r="455" spans="1:21" x14ac:dyDescent="0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</row>
    <row r="456" spans="1:21" x14ac:dyDescent="0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</row>
    <row r="457" spans="1:21" x14ac:dyDescent="0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</row>
    <row r="458" spans="1:21" x14ac:dyDescent="0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</row>
    <row r="459" spans="1:21" x14ac:dyDescent="0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</row>
    <row r="460" spans="1:21" x14ac:dyDescent="0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</row>
    <row r="461" spans="1:21" x14ac:dyDescent="0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</row>
    <row r="462" spans="1:21" x14ac:dyDescent="0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</row>
    <row r="463" spans="1:21" x14ac:dyDescent="0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</row>
    <row r="464" spans="1:21" x14ac:dyDescent="0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</row>
    <row r="465" spans="1:21" x14ac:dyDescent="0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</row>
    <row r="466" spans="1:21" x14ac:dyDescent="0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</row>
    <row r="467" spans="1:21" x14ac:dyDescent="0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</row>
    <row r="468" spans="1:21" x14ac:dyDescent="0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</row>
    <row r="469" spans="1:21" x14ac:dyDescent="0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</row>
    <row r="470" spans="1:21" x14ac:dyDescent="0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</row>
    <row r="471" spans="1:21" x14ac:dyDescent="0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</row>
    <row r="472" spans="1:21" x14ac:dyDescent="0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</row>
    <row r="473" spans="1:21" x14ac:dyDescent="0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</row>
    <row r="474" spans="1:21" x14ac:dyDescent="0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</row>
    <row r="475" spans="1:21" x14ac:dyDescent="0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</row>
    <row r="476" spans="1:21" x14ac:dyDescent="0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</row>
    <row r="477" spans="1:21" x14ac:dyDescent="0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</row>
    <row r="478" spans="1:21" x14ac:dyDescent="0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</row>
    <row r="479" spans="1:21" x14ac:dyDescent="0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</row>
    <row r="480" spans="1:21" x14ac:dyDescent="0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</row>
    <row r="481" spans="1:21" x14ac:dyDescent="0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</row>
    <row r="482" spans="1:21" x14ac:dyDescent="0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</row>
    <row r="483" spans="1:21" x14ac:dyDescent="0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</row>
    <row r="484" spans="1:21" x14ac:dyDescent="0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</row>
    <row r="485" spans="1:21" x14ac:dyDescent="0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</row>
    <row r="486" spans="1:21" x14ac:dyDescent="0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</row>
    <row r="487" spans="1:21" x14ac:dyDescent="0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</row>
    <row r="488" spans="1:21" x14ac:dyDescent="0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</row>
    <row r="489" spans="1:21" x14ac:dyDescent="0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</row>
    <row r="490" spans="1:21" x14ac:dyDescent="0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</row>
    <row r="491" spans="1:21" x14ac:dyDescent="0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</row>
    <row r="492" spans="1:21" x14ac:dyDescent="0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</row>
    <row r="493" spans="1:21" x14ac:dyDescent="0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</row>
    <row r="494" spans="1:21" x14ac:dyDescent="0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</row>
    <row r="495" spans="1:21" x14ac:dyDescent="0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</row>
    <row r="496" spans="1:21" x14ac:dyDescent="0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</row>
    <row r="497" spans="1:21" x14ac:dyDescent="0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</row>
    <row r="498" spans="1:21" x14ac:dyDescent="0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</row>
    <row r="499" spans="1:21" x14ac:dyDescent="0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</row>
    <row r="500" spans="1:21" x14ac:dyDescent="0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</row>
    <row r="501" spans="1:21" x14ac:dyDescent="0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</row>
    <row r="502" spans="1:21" x14ac:dyDescent="0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</row>
    <row r="503" spans="1:21" x14ac:dyDescent="0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</row>
    <row r="504" spans="1:21" x14ac:dyDescent="0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</row>
    <row r="505" spans="1:21" x14ac:dyDescent="0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</row>
    <row r="506" spans="1:21" x14ac:dyDescent="0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</row>
    <row r="507" spans="1:21" x14ac:dyDescent="0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</row>
    <row r="508" spans="1:21" x14ac:dyDescent="0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</row>
    <row r="509" spans="1:21" x14ac:dyDescent="0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</row>
    <row r="510" spans="1:21" x14ac:dyDescent="0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</row>
    <row r="511" spans="1:21" x14ac:dyDescent="0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</row>
    <row r="512" spans="1:21" x14ac:dyDescent="0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</row>
    <row r="513" spans="1:21" x14ac:dyDescent="0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</row>
    <row r="514" spans="1:21" x14ac:dyDescent="0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</row>
    <row r="515" spans="1:21" x14ac:dyDescent="0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</row>
    <row r="516" spans="1:21" x14ac:dyDescent="0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</row>
    <row r="517" spans="1:21" x14ac:dyDescent="0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</row>
    <row r="518" spans="1:21" x14ac:dyDescent="0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</row>
    <row r="519" spans="1:21" x14ac:dyDescent="0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</row>
    <row r="520" spans="1:21" x14ac:dyDescent="0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</row>
    <row r="521" spans="1:21" x14ac:dyDescent="0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</row>
    <row r="522" spans="1:21" x14ac:dyDescent="0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</row>
    <row r="523" spans="1:21" x14ac:dyDescent="0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</row>
    <row r="524" spans="1:21" x14ac:dyDescent="0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</row>
    <row r="525" spans="1:21" x14ac:dyDescent="0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</row>
    <row r="526" spans="1:21" x14ac:dyDescent="0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</row>
    <row r="527" spans="1:21" x14ac:dyDescent="0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</row>
    <row r="528" spans="1:21" x14ac:dyDescent="0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</row>
    <row r="529" spans="1:21" x14ac:dyDescent="0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</row>
    <row r="530" spans="1:21" x14ac:dyDescent="0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</row>
    <row r="531" spans="1:21" x14ac:dyDescent="0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</row>
    <row r="532" spans="1:21" x14ac:dyDescent="0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</row>
    <row r="533" spans="1:21" x14ac:dyDescent="0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</row>
    <row r="534" spans="1:21" x14ac:dyDescent="0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</row>
    <row r="535" spans="1:21" x14ac:dyDescent="0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</row>
    <row r="536" spans="1:21" x14ac:dyDescent="0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</row>
    <row r="537" spans="1:21" x14ac:dyDescent="0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</row>
    <row r="538" spans="1:21" x14ac:dyDescent="0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</row>
    <row r="539" spans="1:21" x14ac:dyDescent="0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</row>
    <row r="540" spans="1:21" x14ac:dyDescent="0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</row>
    <row r="541" spans="1:21" x14ac:dyDescent="0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</row>
    <row r="542" spans="1:21" x14ac:dyDescent="0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</row>
    <row r="543" spans="1:21" x14ac:dyDescent="0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</row>
    <row r="544" spans="1:21" x14ac:dyDescent="0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</row>
    <row r="545" spans="1:21" x14ac:dyDescent="0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</row>
    <row r="546" spans="1:21" x14ac:dyDescent="0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</row>
    <row r="547" spans="1:21" x14ac:dyDescent="0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</row>
    <row r="548" spans="1:21" x14ac:dyDescent="0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</row>
    <row r="549" spans="1:21" x14ac:dyDescent="0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</row>
    <row r="550" spans="1:21" x14ac:dyDescent="0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</row>
    <row r="551" spans="1:21" x14ac:dyDescent="0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</row>
    <row r="552" spans="1:21" x14ac:dyDescent="0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</row>
    <row r="553" spans="1:21" x14ac:dyDescent="0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</row>
    <row r="554" spans="1:21" x14ac:dyDescent="0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</row>
    <row r="555" spans="1:21" x14ac:dyDescent="0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</row>
    <row r="556" spans="1:21" x14ac:dyDescent="0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</row>
    <row r="557" spans="1:21" x14ac:dyDescent="0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</row>
    <row r="558" spans="1:21" x14ac:dyDescent="0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</row>
    <row r="559" spans="1:21" x14ac:dyDescent="0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</row>
    <row r="560" spans="1:21" x14ac:dyDescent="0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</row>
    <row r="561" spans="1:21" x14ac:dyDescent="0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</row>
    <row r="562" spans="1:21" x14ac:dyDescent="0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</row>
    <row r="563" spans="1:21" x14ac:dyDescent="0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</row>
    <row r="564" spans="1:21" x14ac:dyDescent="0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</row>
    <row r="565" spans="1:21" x14ac:dyDescent="0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</row>
    <row r="566" spans="1:21" x14ac:dyDescent="0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</row>
    <row r="567" spans="1:21" x14ac:dyDescent="0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</row>
    <row r="568" spans="1:21" x14ac:dyDescent="0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</row>
    <row r="569" spans="1:21" x14ac:dyDescent="0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</row>
    <row r="570" spans="1:21" x14ac:dyDescent="0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</row>
    <row r="571" spans="1:21" x14ac:dyDescent="0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</row>
    <row r="572" spans="1:21" x14ac:dyDescent="0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</row>
    <row r="573" spans="1:21" x14ac:dyDescent="0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</row>
    <row r="574" spans="1:21" x14ac:dyDescent="0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</row>
    <row r="575" spans="1:21" x14ac:dyDescent="0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</row>
    <row r="576" spans="1:21" x14ac:dyDescent="0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</row>
    <row r="577" spans="1:21" x14ac:dyDescent="0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</row>
    <row r="578" spans="1:21" x14ac:dyDescent="0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</row>
    <row r="579" spans="1:21" x14ac:dyDescent="0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</row>
    <row r="580" spans="1:21" x14ac:dyDescent="0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</row>
    <row r="581" spans="1:21" x14ac:dyDescent="0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</row>
    <row r="582" spans="1:21" x14ac:dyDescent="0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</row>
    <row r="583" spans="1:21" x14ac:dyDescent="0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</row>
    <row r="584" spans="1:21" x14ac:dyDescent="0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</row>
    <row r="585" spans="1:21" x14ac:dyDescent="0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</row>
    <row r="586" spans="1:21" x14ac:dyDescent="0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</row>
    <row r="587" spans="1:21" x14ac:dyDescent="0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</row>
    <row r="588" spans="1:21" x14ac:dyDescent="0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</row>
    <row r="589" spans="1:21" x14ac:dyDescent="0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</row>
    <row r="590" spans="1:21" x14ac:dyDescent="0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</row>
    <row r="591" spans="1:21" x14ac:dyDescent="0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</row>
    <row r="592" spans="1:21" x14ac:dyDescent="0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</row>
    <row r="593" spans="1:21" x14ac:dyDescent="0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</row>
    <row r="594" spans="1:21" x14ac:dyDescent="0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</row>
    <row r="595" spans="1:21" x14ac:dyDescent="0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</row>
    <row r="596" spans="1:21" x14ac:dyDescent="0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</row>
    <row r="597" spans="1:21" x14ac:dyDescent="0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</row>
    <row r="598" spans="1:21" x14ac:dyDescent="0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</row>
    <row r="599" spans="1:21" x14ac:dyDescent="0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</row>
    <row r="600" spans="1:21" x14ac:dyDescent="0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</row>
    <row r="601" spans="1:21" x14ac:dyDescent="0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</row>
    <row r="602" spans="1:21" x14ac:dyDescent="0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</row>
    <row r="603" spans="1:21" x14ac:dyDescent="0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</row>
    <row r="604" spans="1:21" x14ac:dyDescent="0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</row>
    <row r="605" spans="1:21" x14ac:dyDescent="0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</row>
    <row r="606" spans="1:21" x14ac:dyDescent="0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</row>
    <row r="607" spans="1:21" x14ac:dyDescent="0.25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</row>
    <row r="608" spans="1:21" x14ac:dyDescent="0.25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</row>
    <row r="609" spans="1:21" x14ac:dyDescent="0.25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</row>
    <row r="610" spans="1:21" x14ac:dyDescent="0.25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</row>
    <row r="611" spans="1:21" x14ac:dyDescent="0.25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</row>
    <row r="612" spans="1:21" x14ac:dyDescent="0.25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</row>
    <row r="613" spans="1:21" x14ac:dyDescent="0.25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</row>
    <row r="614" spans="1:21" x14ac:dyDescent="0.25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</row>
    <row r="615" spans="1:21" x14ac:dyDescent="0.2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</row>
    <row r="616" spans="1:21" x14ac:dyDescent="0.25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</row>
    <row r="617" spans="1:21" x14ac:dyDescent="0.25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</row>
    <row r="618" spans="1:21" x14ac:dyDescent="0.25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</row>
    <row r="619" spans="1:21" x14ac:dyDescent="0.25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</row>
    <row r="620" spans="1:21" x14ac:dyDescent="0.25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</row>
    <row r="621" spans="1:21" x14ac:dyDescent="0.25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</row>
    <row r="622" spans="1:21" x14ac:dyDescent="0.25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</row>
    <row r="623" spans="1:21" x14ac:dyDescent="0.25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</row>
    <row r="624" spans="1:21" x14ac:dyDescent="0.25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</row>
    <row r="625" spans="1:21" x14ac:dyDescent="0.2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</row>
    <row r="626" spans="1:21" x14ac:dyDescent="0.25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</row>
    <row r="627" spans="1:21" x14ac:dyDescent="0.25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</row>
    <row r="628" spans="1:21" x14ac:dyDescent="0.25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</row>
    <row r="629" spans="1:21" x14ac:dyDescent="0.25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</row>
    <row r="630" spans="1:21" x14ac:dyDescent="0.25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</row>
    <row r="631" spans="1:21" x14ac:dyDescent="0.25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</row>
    <row r="632" spans="1:21" x14ac:dyDescent="0.25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</row>
    <row r="633" spans="1:21" x14ac:dyDescent="0.25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</row>
    <row r="634" spans="1:21" x14ac:dyDescent="0.25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</row>
    <row r="635" spans="1:21" x14ac:dyDescent="0.2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</row>
    <row r="636" spans="1:21" x14ac:dyDescent="0.25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</row>
    <row r="637" spans="1:21" x14ac:dyDescent="0.25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</row>
    <row r="638" spans="1:21" x14ac:dyDescent="0.25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</row>
    <row r="639" spans="1:21" x14ac:dyDescent="0.25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</row>
    <row r="640" spans="1:21" x14ac:dyDescent="0.25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</row>
    <row r="641" spans="1:21" x14ac:dyDescent="0.25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</row>
    <row r="642" spans="1:21" x14ac:dyDescent="0.25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</row>
    <row r="643" spans="1:21" x14ac:dyDescent="0.25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</row>
    <row r="644" spans="1:21" x14ac:dyDescent="0.25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</row>
    <row r="645" spans="1:21" x14ac:dyDescent="0.25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</row>
    <row r="646" spans="1:21" x14ac:dyDescent="0.25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</row>
    <row r="647" spans="1:21" x14ac:dyDescent="0.25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</row>
    <row r="648" spans="1:21" x14ac:dyDescent="0.25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</row>
    <row r="649" spans="1:21" x14ac:dyDescent="0.25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</row>
    <row r="650" spans="1:21" x14ac:dyDescent="0.25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</row>
    <row r="651" spans="1:21" x14ac:dyDescent="0.25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</row>
    <row r="652" spans="1:21" x14ac:dyDescent="0.25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</row>
    <row r="653" spans="1:21" x14ac:dyDescent="0.25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</row>
    <row r="654" spans="1:21" x14ac:dyDescent="0.25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</row>
    <row r="655" spans="1:21" x14ac:dyDescent="0.25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</row>
    <row r="656" spans="1:21" x14ac:dyDescent="0.25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</row>
    <row r="657" spans="1:21" x14ac:dyDescent="0.25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</row>
    <row r="658" spans="1:21" x14ac:dyDescent="0.25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</row>
    <row r="659" spans="1:21" x14ac:dyDescent="0.25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</row>
    <row r="660" spans="1:21" x14ac:dyDescent="0.25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</row>
    <row r="661" spans="1:21" x14ac:dyDescent="0.25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</row>
    <row r="662" spans="1:21" x14ac:dyDescent="0.25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</row>
    <row r="663" spans="1:21" x14ac:dyDescent="0.25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</row>
    <row r="664" spans="1:21" x14ac:dyDescent="0.25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</row>
    <row r="665" spans="1:21" x14ac:dyDescent="0.25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</row>
    <row r="666" spans="1:21" x14ac:dyDescent="0.25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</row>
    <row r="667" spans="1:21" x14ac:dyDescent="0.25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</row>
    <row r="668" spans="1:21" x14ac:dyDescent="0.25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</row>
    <row r="669" spans="1:21" x14ac:dyDescent="0.25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</row>
    <row r="670" spans="1:21" x14ac:dyDescent="0.25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</row>
    <row r="671" spans="1:21" x14ac:dyDescent="0.25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</row>
    <row r="672" spans="1:21" x14ac:dyDescent="0.25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</row>
    <row r="673" spans="1:21" x14ac:dyDescent="0.25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</row>
    <row r="674" spans="1:21" x14ac:dyDescent="0.25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</row>
    <row r="675" spans="1:21" x14ac:dyDescent="0.25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</row>
    <row r="676" spans="1:21" x14ac:dyDescent="0.25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</row>
    <row r="677" spans="1:21" x14ac:dyDescent="0.25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</row>
    <row r="678" spans="1:21" x14ac:dyDescent="0.25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</row>
    <row r="679" spans="1:21" x14ac:dyDescent="0.25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</row>
    <row r="680" spans="1:21" x14ac:dyDescent="0.25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</row>
    <row r="681" spans="1:21" x14ac:dyDescent="0.25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</row>
    <row r="682" spans="1:21" x14ac:dyDescent="0.25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</row>
    <row r="683" spans="1:21" x14ac:dyDescent="0.25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</row>
    <row r="684" spans="1:21" x14ac:dyDescent="0.25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</row>
    <row r="685" spans="1:21" x14ac:dyDescent="0.25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</row>
    <row r="686" spans="1:21" x14ac:dyDescent="0.25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</row>
    <row r="687" spans="1:21" x14ac:dyDescent="0.25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</row>
    <row r="688" spans="1:21" x14ac:dyDescent="0.25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</row>
    <row r="689" spans="1:21" x14ac:dyDescent="0.25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</row>
    <row r="690" spans="1:21" x14ac:dyDescent="0.25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</row>
    <row r="691" spans="1:21" x14ac:dyDescent="0.25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</row>
    <row r="692" spans="1:21" x14ac:dyDescent="0.25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</row>
    <row r="693" spans="1:21" x14ac:dyDescent="0.25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</row>
    <row r="694" spans="1:21" x14ac:dyDescent="0.25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</row>
    <row r="695" spans="1:21" x14ac:dyDescent="0.2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</row>
    <row r="696" spans="1:21" x14ac:dyDescent="0.25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</row>
    <row r="697" spans="1:21" x14ac:dyDescent="0.25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</row>
    <row r="698" spans="1:21" x14ac:dyDescent="0.25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</row>
    <row r="699" spans="1:21" x14ac:dyDescent="0.25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</row>
    <row r="700" spans="1:21" x14ac:dyDescent="0.25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</row>
    <row r="701" spans="1:21" x14ac:dyDescent="0.25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</row>
    <row r="702" spans="1:21" x14ac:dyDescent="0.25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</row>
    <row r="703" spans="1:21" x14ac:dyDescent="0.25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</row>
    <row r="704" spans="1:21" x14ac:dyDescent="0.25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</row>
    <row r="705" spans="1:21" x14ac:dyDescent="0.25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</row>
    <row r="706" spans="1:21" x14ac:dyDescent="0.25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</row>
    <row r="707" spans="1:21" x14ac:dyDescent="0.25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</row>
    <row r="708" spans="1:21" x14ac:dyDescent="0.25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</row>
    <row r="709" spans="1:21" x14ac:dyDescent="0.25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</row>
    <row r="710" spans="1:21" x14ac:dyDescent="0.25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</row>
    <row r="711" spans="1:21" x14ac:dyDescent="0.25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</row>
    <row r="712" spans="1:21" x14ac:dyDescent="0.25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</row>
    <row r="713" spans="1:21" x14ac:dyDescent="0.25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</row>
    <row r="714" spans="1:21" x14ac:dyDescent="0.25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</row>
    <row r="715" spans="1:21" x14ac:dyDescent="0.25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</row>
    <row r="716" spans="1:21" x14ac:dyDescent="0.25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</row>
    <row r="717" spans="1:21" x14ac:dyDescent="0.25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</row>
    <row r="718" spans="1:21" x14ac:dyDescent="0.25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</row>
    <row r="719" spans="1:21" x14ac:dyDescent="0.25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</row>
    <row r="720" spans="1:21" x14ac:dyDescent="0.25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</row>
    <row r="721" spans="1:21" x14ac:dyDescent="0.25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</row>
    <row r="722" spans="1:21" x14ac:dyDescent="0.25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</row>
    <row r="723" spans="1:21" x14ac:dyDescent="0.25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</row>
    <row r="724" spans="1:21" x14ac:dyDescent="0.25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</row>
    <row r="725" spans="1:21" x14ac:dyDescent="0.25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</row>
    <row r="726" spans="1:21" x14ac:dyDescent="0.25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</row>
    <row r="727" spans="1:21" x14ac:dyDescent="0.25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</row>
    <row r="728" spans="1:21" x14ac:dyDescent="0.25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</row>
    <row r="729" spans="1:21" x14ac:dyDescent="0.25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</row>
    <row r="730" spans="1:21" x14ac:dyDescent="0.25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</row>
    <row r="731" spans="1:21" x14ac:dyDescent="0.25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</row>
    <row r="732" spans="1:21" x14ac:dyDescent="0.25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</row>
    <row r="733" spans="1:21" x14ac:dyDescent="0.25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</row>
    <row r="734" spans="1:21" x14ac:dyDescent="0.25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</row>
    <row r="735" spans="1:21" x14ac:dyDescent="0.25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</row>
    <row r="736" spans="1:21" x14ac:dyDescent="0.25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</row>
    <row r="737" spans="1:21" x14ac:dyDescent="0.25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</row>
    <row r="738" spans="1:21" x14ac:dyDescent="0.25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</row>
    <row r="739" spans="1:21" x14ac:dyDescent="0.25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</row>
    <row r="740" spans="1:21" x14ac:dyDescent="0.25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</row>
    <row r="741" spans="1:21" x14ac:dyDescent="0.25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</row>
    <row r="742" spans="1:21" x14ac:dyDescent="0.25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</row>
    <row r="743" spans="1:21" x14ac:dyDescent="0.25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</row>
    <row r="744" spans="1:21" x14ac:dyDescent="0.25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</row>
    <row r="745" spans="1:21" x14ac:dyDescent="0.25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</row>
    <row r="746" spans="1:21" x14ac:dyDescent="0.25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</row>
    <row r="747" spans="1:21" x14ac:dyDescent="0.25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</row>
    <row r="748" spans="1:21" x14ac:dyDescent="0.25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</row>
    <row r="749" spans="1:21" x14ac:dyDescent="0.25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</row>
    <row r="750" spans="1:21" x14ac:dyDescent="0.25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</row>
    <row r="751" spans="1:21" x14ac:dyDescent="0.25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</row>
    <row r="752" spans="1:21" x14ac:dyDescent="0.25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</row>
    <row r="753" spans="1:21" x14ac:dyDescent="0.25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</row>
    <row r="754" spans="1:21" x14ac:dyDescent="0.25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</row>
    <row r="755" spans="1:21" x14ac:dyDescent="0.25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</row>
    <row r="756" spans="1:21" x14ac:dyDescent="0.25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</row>
    <row r="757" spans="1:21" x14ac:dyDescent="0.25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</row>
    <row r="758" spans="1:21" x14ac:dyDescent="0.25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</row>
    <row r="759" spans="1:21" x14ac:dyDescent="0.25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</row>
    <row r="760" spans="1:21" x14ac:dyDescent="0.25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</row>
    <row r="761" spans="1:21" x14ac:dyDescent="0.25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</row>
    <row r="762" spans="1:21" x14ac:dyDescent="0.25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</row>
    <row r="763" spans="1:21" x14ac:dyDescent="0.25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</row>
    <row r="764" spans="1:21" x14ac:dyDescent="0.25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</row>
    <row r="765" spans="1:21" x14ac:dyDescent="0.25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</row>
    <row r="766" spans="1:21" x14ac:dyDescent="0.25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</row>
    <row r="767" spans="1:21" x14ac:dyDescent="0.25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</row>
    <row r="768" spans="1:21" x14ac:dyDescent="0.25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</row>
    <row r="769" spans="1:21" x14ac:dyDescent="0.25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</row>
    <row r="770" spans="1:21" x14ac:dyDescent="0.25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</row>
    <row r="771" spans="1:21" x14ac:dyDescent="0.25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</row>
    <row r="772" spans="1:21" x14ac:dyDescent="0.25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</row>
    <row r="773" spans="1:21" x14ac:dyDescent="0.25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</row>
    <row r="774" spans="1:21" x14ac:dyDescent="0.25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</row>
    <row r="775" spans="1:21" x14ac:dyDescent="0.25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</row>
    <row r="776" spans="1:21" x14ac:dyDescent="0.25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</row>
    <row r="777" spans="1:21" x14ac:dyDescent="0.25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</row>
    <row r="778" spans="1:21" x14ac:dyDescent="0.25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</row>
    <row r="779" spans="1:21" x14ac:dyDescent="0.25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</row>
    <row r="780" spans="1:21" x14ac:dyDescent="0.25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</row>
    <row r="781" spans="1:21" x14ac:dyDescent="0.25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</row>
    <row r="782" spans="1:21" x14ac:dyDescent="0.25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</row>
    <row r="783" spans="1:21" x14ac:dyDescent="0.25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</row>
    <row r="784" spans="1:21" x14ac:dyDescent="0.25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</row>
    <row r="785" spans="1:21" x14ac:dyDescent="0.25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</row>
    <row r="786" spans="1:21" x14ac:dyDescent="0.25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</row>
    <row r="787" spans="1:21" x14ac:dyDescent="0.25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</row>
    <row r="788" spans="1:21" x14ac:dyDescent="0.25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</row>
    <row r="789" spans="1:21" x14ac:dyDescent="0.25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</row>
    <row r="790" spans="1:21" x14ac:dyDescent="0.25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</row>
    <row r="791" spans="1:21" x14ac:dyDescent="0.25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</row>
    <row r="792" spans="1:21" x14ac:dyDescent="0.25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</row>
    <row r="793" spans="1:21" x14ac:dyDescent="0.25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</row>
    <row r="794" spans="1:21" x14ac:dyDescent="0.25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</row>
    <row r="795" spans="1:21" x14ac:dyDescent="0.25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</row>
    <row r="796" spans="1:21" x14ac:dyDescent="0.25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</row>
    <row r="797" spans="1:21" x14ac:dyDescent="0.25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</row>
    <row r="798" spans="1:21" x14ac:dyDescent="0.25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</row>
    <row r="799" spans="1:21" x14ac:dyDescent="0.25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</row>
    <row r="800" spans="1:21" x14ac:dyDescent="0.25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</row>
    <row r="801" spans="1:21" x14ac:dyDescent="0.25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</row>
    <row r="802" spans="1:21" x14ac:dyDescent="0.25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</row>
    <row r="803" spans="1:21" x14ac:dyDescent="0.25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</row>
    <row r="804" spans="1:21" x14ac:dyDescent="0.25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</row>
    <row r="805" spans="1:21" x14ac:dyDescent="0.25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</row>
    <row r="806" spans="1:21" x14ac:dyDescent="0.25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</row>
    <row r="807" spans="1:21" x14ac:dyDescent="0.25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</row>
    <row r="808" spans="1:21" x14ac:dyDescent="0.25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</row>
    <row r="809" spans="1:21" x14ac:dyDescent="0.25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</row>
    <row r="810" spans="1:21" x14ac:dyDescent="0.25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</row>
    <row r="811" spans="1:21" x14ac:dyDescent="0.25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</row>
    <row r="812" spans="1:21" x14ac:dyDescent="0.25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</row>
    <row r="813" spans="1:21" x14ac:dyDescent="0.25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</row>
    <row r="814" spans="1:21" x14ac:dyDescent="0.25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</row>
    <row r="815" spans="1:21" x14ac:dyDescent="0.25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</row>
    <row r="816" spans="1:21" x14ac:dyDescent="0.25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</row>
    <row r="817" spans="1:21" x14ac:dyDescent="0.25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</row>
    <row r="818" spans="1:21" x14ac:dyDescent="0.25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</row>
    <row r="819" spans="1:21" x14ac:dyDescent="0.25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</row>
    <row r="820" spans="1:21" x14ac:dyDescent="0.25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</row>
    <row r="821" spans="1:21" x14ac:dyDescent="0.25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</row>
    <row r="822" spans="1:21" x14ac:dyDescent="0.25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</row>
    <row r="823" spans="1:21" x14ac:dyDescent="0.25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</row>
    <row r="824" spans="1:21" x14ac:dyDescent="0.25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</row>
    <row r="825" spans="1:21" x14ac:dyDescent="0.25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</row>
    <row r="826" spans="1:21" x14ac:dyDescent="0.25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</row>
    <row r="827" spans="1:21" x14ac:dyDescent="0.25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</row>
    <row r="828" spans="1:21" x14ac:dyDescent="0.25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</row>
    <row r="829" spans="1:21" x14ac:dyDescent="0.25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</row>
    <row r="830" spans="1:21" x14ac:dyDescent="0.25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</row>
    <row r="831" spans="1:21" x14ac:dyDescent="0.25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</row>
    <row r="832" spans="1:21" x14ac:dyDescent="0.25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</row>
    <row r="833" spans="1:21" x14ac:dyDescent="0.25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</row>
    <row r="834" spans="1:21" x14ac:dyDescent="0.25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</row>
    <row r="835" spans="1:21" x14ac:dyDescent="0.25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</row>
    <row r="836" spans="1:21" x14ac:dyDescent="0.25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</row>
    <row r="837" spans="1:21" x14ac:dyDescent="0.25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</row>
    <row r="838" spans="1:21" x14ac:dyDescent="0.25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</row>
    <row r="839" spans="1:21" x14ac:dyDescent="0.25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</row>
    <row r="840" spans="1:21" x14ac:dyDescent="0.25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</row>
    <row r="841" spans="1:21" x14ac:dyDescent="0.25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</row>
    <row r="842" spans="1:21" x14ac:dyDescent="0.25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</row>
    <row r="843" spans="1:21" x14ac:dyDescent="0.25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</row>
    <row r="844" spans="1:21" x14ac:dyDescent="0.25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</row>
    <row r="845" spans="1:21" x14ac:dyDescent="0.25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</row>
    <row r="846" spans="1:21" x14ac:dyDescent="0.25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</row>
    <row r="847" spans="1:21" x14ac:dyDescent="0.25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</row>
    <row r="848" spans="1:21" x14ac:dyDescent="0.25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</row>
    <row r="849" spans="1:21" x14ac:dyDescent="0.25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</row>
    <row r="850" spans="1:21" x14ac:dyDescent="0.25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</row>
    <row r="851" spans="1:21" x14ac:dyDescent="0.25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</row>
    <row r="852" spans="1:21" x14ac:dyDescent="0.25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</row>
    <row r="853" spans="1:21" x14ac:dyDescent="0.25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</row>
    <row r="854" spans="1:21" x14ac:dyDescent="0.25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</row>
    <row r="855" spans="1:21" x14ac:dyDescent="0.25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</row>
    <row r="856" spans="1:21" x14ac:dyDescent="0.25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</row>
    <row r="857" spans="1:21" x14ac:dyDescent="0.25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</row>
    <row r="858" spans="1:21" x14ac:dyDescent="0.25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</row>
    <row r="859" spans="1:21" x14ac:dyDescent="0.25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</row>
    <row r="860" spans="1:21" x14ac:dyDescent="0.25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</row>
    <row r="861" spans="1:21" x14ac:dyDescent="0.25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</row>
    <row r="862" spans="1:21" x14ac:dyDescent="0.25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</row>
    <row r="863" spans="1:21" x14ac:dyDescent="0.25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</row>
    <row r="864" spans="1:21" x14ac:dyDescent="0.25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</row>
    <row r="865" spans="1:21" x14ac:dyDescent="0.25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</row>
    <row r="866" spans="1:21" x14ac:dyDescent="0.25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</row>
    <row r="867" spans="1:21" x14ac:dyDescent="0.25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</row>
    <row r="868" spans="1:21" x14ac:dyDescent="0.25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</row>
    <row r="869" spans="1:21" x14ac:dyDescent="0.25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</row>
    <row r="870" spans="1:21" x14ac:dyDescent="0.25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</row>
    <row r="871" spans="1:21" x14ac:dyDescent="0.25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</row>
    <row r="872" spans="1:21" x14ac:dyDescent="0.25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</row>
    <row r="873" spans="1:21" x14ac:dyDescent="0.25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</row>
    <row r="874" spans="1:21" x14ac:dyDescent="0.25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</row>
    <row r="875" spans="1:21" x14ac:dyDescent="0.25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</row>
    <row r="876" spans="1:21" x14ac:dyDescent="0.25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</row>
    <row r="877" spans="1:21" x14ac:dyDescent="0.25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</row>
    <row r="878" spans="1:21" x14ac:dyDescent="0.25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</row>
    <row r="879" spans="1:21" x14ac:dyDescent="0.25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</row>
    <row r="880" spans="1:21" x14ac:dyDescent="0.25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</row>
    <row r="881" spans="1:21" x14ac:dyDescent="0.25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</row>
    <row r="882" spans="1:21" x14ac:dyDescent="0.25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</row>
    <row r="883" spans="1:21" x14ac:dyDescent="0.25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</row>
    <row r="884" spans="1:21" x14ac:dyDescent="0.25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</row>
    <row r="885" spans="1:21" x14ac:dyDescent="0.25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</row>
    <row r="886" spans="1:21" x14ac:dyDescent="0.25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</row>
    <row r="887" spans="1:21" x14ac:dyDescent="0.25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</row>
    <row r="888" spans="1:21" x14ac:dyDescent="0.25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</row>
    <row r="889" spans="1:21" x14ac:dyDescent="0.25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</row>
    <row r="890" spans="1:21" x14ac:dyDescent="0.25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</row>
    <row r="891" spans="1:21" x14ac:dyDescent="0.25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</row>
    <row r="892" spans="1:21" x14ac:dyDescent="0.25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</row>
    <row r="893" spans="1:21" x14ac:dyDescent="0.25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</row>
    <row r="894" spans="1:21" x14ac:dyDescent="0.25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</row>
    <row r="895" spans="1:21" x14ac:dyDescent="0.25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</row>
    <row r="896" spans="1:21" x14ac:dyDescent="0.25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</row>
    <row r="897" spans="1:21" x14ac:dyDescent="0.25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</row>
    <row r="898" spans="1:21" x14ac:dyDescent="0.25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</row>
    <row r="899" spans="1:21" x14ac:dyDescent="0.25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</row>
    <row r="900" spans="1:21" x14ac:dyDescent="0.25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</row>
    <row r="901" spans="1:21" x14ac:dyDescent="0.25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</row>
    <row r="902" spans="1:21" x14ac:dyDescent="0.25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</row>
    <row r="903" spans="1:21" x14ac:dyDescent="0.25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</row>
    <row r="904" spans="1:21" x14ac:dyDescent="0.25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</row>
    <row r="905" spans="1:21" x14ac:dyDescent="0.25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</row>
    <row r="906" spans="1:21" x14ac:dyDescent="0.25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</row>
    <row r="907" spans="1:21" x14ac:dyDescent="0.25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</row>
    <row r="908" spans="1:21" x14ac:dyDescent="0.25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</row>
    <row r="909" spans="1:21" x14ac:dyDescent="0.25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</row>
    <row r="910" spans="1:21" x14ac:dyDescent="0.25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</row>
    <row r="911" spans="1:21" x14ac:dyDescent="0.25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</row>
    <row r="912" spans="1:21" x14ac:dyDescent="0.25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</row>
    <row r="913" spans="1:21" x14ac:dyDescent="0.25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</row>
    <row r="914" spans="1:21" x14ac:dyDescent="0.25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</row>
    <row r="915" spans="1:21" x14ac:dyDescent="0.25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</row>
    <row r="916" spans="1:21" x14ac:dyDescent="0.25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</row>
    <row r="917" spans="1:21" x14ac:dyDescent="0.25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</row>
    <row r="918" spans="1:21" x14ac:dyDescent="0.25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</row>
    <row r="919" spans="1:21" x14ac:dyDescent="0.25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</row>
    <row r="920" spans="1:21" x14ac:dyDescent="0.25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</row>
    <row r="921" spans="1:21" x14ac:dyDescent="0.25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</row>
    <row r="922" spans="1:21" x14ac:dyDescent="0.25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</row>
    <row r="923" spans="1:21" x14ac:dyDescent="0.25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</row>
    <row r="924" spans="1:21" x14ac:dyDescent="0.25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</row>
    <row r="925" spans="1:21" x14ac:dyDescent="0.25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</row>
    <row r="926" spans="1:21" x14ac:dyDescent="0.25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</row>
    <row r="927" spans="1:21" x14ac:dyDescent="0.25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</row>
    <row r="928" spans="1:21" x14ac:dyDescent="0.25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</row>
    <row r="929" spans="1:21" x14ac:dyDescent="0.25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</row>
    <row r="930" spans="1:21" x14ac:dyDescent="0.25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</row>
    <row r="931" spans="1:21" x14ac:dyDescent="0.25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</row>
    <row r="932" spans="1:21" x14ac:dyDescent="0.25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</row>
    <row r="933" spans="1:21" x14ac:dyDescent="0.25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</row>
    <row r="934" spans="1:21" x14ac:dyDescent="0.25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</row>
    <row r="935" spans="1:21" x14ac:dyDescent="0.25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</row>
    <row r="936" spans="1:21" x14ac:dyDescent="0.25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</row>
    <row r="937" spans="1:21" x14ac:dyDescent="0.25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</row>
    <row r="938" spans="1:21" x14ac:dyDescent="0.25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</row>
    <row r="939" spans="1:21" x14ac:dyDescent="0.25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</row>
    <row r="940" spans="1:21" x14ac:dyDescent="0.25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</row>
    <row r="941" spans="1:21" x14ac:dyDescent="0.25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</row>
    <row r="942" spans="1:21" x14ac:dyDescent="0.25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</row>
    <row r="943" spans="1:21" x14ac:dyDescent="0.25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</row>
    <row r="944" spans="1:21" x14ac:dyDescent="0.25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</row>
    <row r="945" spans="1:21" x14ac:dyDescent="0.25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</row>
    <row r="946" spans="1:21" x14ac:dyDescent="0.25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</row>
    <row r="947" spans="1:21" x14ac:dyDescent="0.25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</row>
    <row r="948" spans="1:21" x14ac:dyDescent="0.25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</row>
    <row r="949" spans="1:21" x14ac:dyDescent="0.25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</row>
    <row r="950" spans="1:21" x14ac:dyDescent="0.25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</row>
    <row r="951" spans="1:21" x14ac:dyDescent="0.25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</row>
    <row r="952" spans="1:21" x14ac:dyDescent="0.25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</row>
    <row r="953" spans="1:21" x14ac:dyDescent="0.25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</row>
    <row r="954" spans="1:21" x14ac:dyDescent="0.25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</row>
    <row r="955" spans="1:21" x14ac:dyDescent="0.25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</row>
    <row r="956" spans="1:21" x14ac:dyDescent="0.25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</row>
    <row r="957" spans="1:21" x14ac:dyDescent="0.25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</row>
    <row r="958" spans="1:21" x14ac:dyDescent="0.25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</row>
    <row r="959" spans="1:21" x14ac:dyDescent="0.25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</row>
    <row r="960" spans="1:21" x14ac:dyDescent="0.25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</row>
    <row r="961" spans="1:21" x14ac:dyDescent="0.25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</row>
    <row r="962" spans="1:21" x14ac:dyDescent="0.25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</row>
    <row r="963" spans="1:21" x14ac:dyDescent="0.25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</row>
    <row r="964" spans="1:21" x14ac:dyDescent="0.25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</row>
    <row r="965" spans="1:21" x14ac:dyDescent="0.25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</row>
    <row r="966" spans="1:21" x14ac:dyDescent="0.25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</row>
    <row r="967" spans="1:21" x14ac:dyDescent="0.25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</row>
    <row r="968" spans="1:21" x14ac:dyDescent="0.25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</row>
    <row r="969" spans="1:21" x14ac:dyDescent="0.25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</row>
    <row r="970" spans="1:21" x14ac:dyDescent="0.25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</row>
    <row r="971" spans="1:21" x14ac:dyDescent="0.25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</row>
    <row r="972" spans="1:21" x14ac:dyDescent="0.25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</row>
    <row r="973" spans="1:21" x14ac:dyDescent="0.25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</row>
    <row r="974" spans="1:21" x14ac:dyDescent="0.25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</row>
    <row r="975" spans="1:21" x14ac:dyDescent="0.25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</row>
    <row r="976" spans="1:21" x14ac:dyDescent="0.25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</row>
    <row r="977" spans="1:21" x14ac:dyDescent="0.25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</row>
    <row r="978" spans="1:21" x14ac:dyDescent="0.25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</row>
    <row r="979" spans="1:21" x14ac:dyDescent="0.25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</row>
    <row r="980" spans="1:21" x14ac:dyDescent="0.25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</row>
    <row r="981" spans="1:21" x14ac:dyDescent="0.25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</row>
    <row r="982" spans="1:21" x14ac:dyDescent="0.25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</row>
    <row r="983" spans="1:21" x14ac:dyDescent="0.25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</row>
    <row r="984" spans="1:21" x14ac:dyDescent="0.25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</row>
    <row r="985" spans="1:21" x14ac:dyDescent="0.25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</row>
    <row r="986" spans="1:21" x14ac:dyDescent="0.25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</row>
    <row r="987" spans="1:21" x14ac:dyDescent="0.25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</row>
    <row r="988" spans="1:21" x14ac:dyDescent="0.25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</row>
    <row r="989" spans="1:21" x14ac:dyDescent="0.25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</row>
    <row r="990" spans="1:21" x14ac:dyDescent="0.25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</row>
    <row r="991" spans="1:21" x14ac:dyDescent="0.25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</row>
    <row r="992" spans="1:21" x14ac:dyDescent="0.25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</row>
    <row r="993" spans="1:21" x14ac:dyDescent="0.25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</row>
    <row r="994" spans="1:21" x14ac:dyDescent="0.25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</row>
    <row r="995" spans="1:21" x14ac:dyDescent="0.25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</row>
    <row r="996" spans="1:21" x14ac:dyDescent="0.25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</row>
    <row r="997" spans="1:21" x14ac:dyDescent="0.25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</row>
    <row r="998" spans="1:21" x14ac:dyDescent="0.25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</row>
    <row r="999" spans="1:21" x14ac:dyDescent="0.25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</row>
    <row r="1000" spans="1:21" x14ac:dyDescent="0.25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</row>
    <row r="1001" spans="1:21" x14ac:dyDescent="0.25">
      <c r="A1001" s="54"/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</row>
    <row r="1002" spans="1:21" x14ac:dyDescent="0.25">
      <c r="A1002" s="54"/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</row>
    <row r="1003" spans="1:21" x14ac:dyDescent="0.25">
      <c r="A1003" s="54"/>
      <c r="B1003" s="54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</row>
    <row r="1004" spans="1:21" x14ac:dyDescent="0.25">
      <c r="A1004" s="54"/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</row>
    <row r="1005" spans="1:21" x14ac:dyDescent="0.25">
      <c r="A1005" s="54"/>
      <c r="B1005" s="54"/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</row>
    <row r="1006" spans="1:21" x14ac:dyDescent="0.25">
      <c r="A1006" s="54"/>
      <c r="B1006" s="54"/>
      <c r="C1006" s="54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</row>
    <row r="1007" spans="1:21" x14ac:dyDescent="0.25">
      <c r="A1007" s="54"/>
      <c r="B1007" s="54"/>
      <c r="C1007" s="54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</row>
    <row r="1008" spans="1:21" x14ac:dyDescent="0.25">
      <c r="A1008" s="54"/>
      <c r="B1008" s="54"/>
      <c r="C1008" s="54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</row>
    <row r="1009" spans="1:21" x14ac:dyDescent="0.25">
      <c r="A1009" s="54"/>
      <c r="B1009" s="54"/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</row>
    <row r="1010" spans="1:21" x14ac:dyDescent="0.25">
      <c r="A1010" s="54"/>
      <c r="B1010" s="54"/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</row>
  </sheetData>
  <dataValidations count="2">
    <dataValidation type="list" allowBlank="1" showInputMessage="1" showErrorMessage="1" sqref="B11" xr:uid="{7A8BCECA-5E06-4E3E-861E-24F8E38F29D9}">
      <formula1>KemiEnheter</formula1>
    </dataValidation>
    <dataValidation type="list" allowBlank="1" showInputMessage="1" showErrorMessage="1" sqref="C11" xr:uid="{3D38C104-9D2C-4558-9777-6806696C2A51}">
      <formula1>Avrinningsenheter</formula1>
    </dataValidation>
  </dataValidations>
  <hyperlinks>
    <hyperlink ref="A2" r:id="rId1" xr:uid="{916A8516-B71F-46D7-8F9A-A16A5D4BD52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AF5CA-B880-4A5B-93C0-0DC868F51E6A}">
  <sheetPr codeName="Sheet5"/>
  <dimension ref="A2:I4"/>
  <sheetViews>
    <sheetView workbookViewId="0"/>
  </sheetViews>
  <sheetFormatPr defaultColWidth="8.85546875" defaultRowHeight="12.75" x14ac:dyDescent="0.2"/>
  <cols>
    <col min="1" max="1" width="13.28515625" style="13" customWidth="1"/>
    <col min="2" max="2" width="18.42578125" style="13" customWidth="1"/>
    <col min="3" max="3" width="14.28515625" style="13" customWidth="1"/>
    <col min="4" max="4" width="20.7109375" style="13" bestFit="1" customWidth="1"/>
    <col min="5" max="5" width="19" style="13" bestFit="1" customWidth="1"/>
    <col min="6" max="6" width="12.28515625" style="13" customWidth="1"/>
    <col min="7" max="7" width="12" style="13" customWidth="1"/>
    <col min="8" max="8" width="20.28515625" style="13" bestFit="1" customWidth="1"/>
    <col min="9" max="9" width="12.7109375" style="13" customWidth="1"/>
    <col min="10" max="16384" width="8.85546875" style="13"/>
  </cols>
  <sheetData>
    <row r="2" spans="1:9" ht="13.5" thickBot="1" x14ac:dyDescent="0.25"/>
    <row r="3" spans="1:9" x14ac:dyDescent="0.2">
      <c r="A3" s="57" t="s">
        <v>30</v>
      </c>
      <c r="B3" s="58"/>
      <c r="C3" s="14"/>
      <c r="D3" s="15" t="s">
        <v>31</v>
      </c>
      <c r="E3" s="16"/>
      <c r="F3" s="16"/>
      <c r="G3" s="16"/>
      <c r="H3" s="16"/>
      <c r="I3" s="17"/>
    </row>
    <row r="4" spans="1:9" ht="64.5" thickBot="1" x14ac:dyDescent="0.25">
      <c r="A4" s="45" t="s">
        <v>79</v>
      </c>
      <c r="B4" s="18" t="s">
        <v>2</v>
      </c>
      <c r="C4" s="19" t="s">
        <v>32</v>
      </c>
      <c r="D4" s="20" t="s">
        <v>33</v>
      </c>
      <c r="E4" s="21" t="s">
        <v>34</v>
      </c>
      <c r="F4" s="21" t="s">
        <v>35</v>
      </c>
      <c r="G4" s="21" t="s">
        <v>36</v>
      </c>
      <c r="H4" s="21" t="s">
        <v>37</v>
      </c>
      <c r="I4" s="22" t="s">
        <v>38</v>
      </c>
    </row>
  </sheetData>
  <mergeCells count="1">
    <mergeCell ref="A3:B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DAD8E-9D53-47FF-A66F-7F5F8FF995D9}">
  <sheetPr codeName="Sheet6"/>
  <dimension ref="A2:AP4"/>
  <sheetViews>
    <sheetView workbookViewId="0"/>
  </sheetViews>
  <sheetFormatPr defaultColWidth="8.85546875" defaultRowHeight="12.75" x14ac:dyDescent="0.2"/>
  <cols>
    <col min="1" max="1" width="12.85546875" style="13" customWidth="1"/>
    <col min="2" max="2" width="18.42578125" style="13" customWidth="1"/>
    <col min="3" max="3" width="9.28515625" style="13" bestFit="1" customWidth="1"/>
    <col min="4" max="4" width="15.42578125" style="13" bestFit="1" customWidth="1"/>
    <col min="5" max="5" width="11.140625" style="13" customWidth="1"/>
    <col min="6" max="7" width="11.5703125" style="13" customWidth="1"/>
    <col min="8" max="8" width="12.5703125" style="13" customWidth="1"/>
    <col min="9" max="9" width="8.85546875" style="13"/>
    <col min="10" max="10" width="10.28515625" style="13" customWidth="1"/>
    <col min="11" max="13" width="8.85546875" style="13"/>
    <col min="14" max="14" width="12.140625" style="13" customWidth="1"/>
    <col min="15" max="15" width="11.42578125" style="13" customWidth="1"/>
    <col min="16" max="16" width="8.85546875" style="13"/>
    <col min="17" max="17" width="11.140625" style="13" customWidth="1"/>
    <col min="18" max="18" width="11.42578125" style="13" customWidth="1"/>
    <col min="19" max="19" width="8.85546875" style="13"/>
    <col min="20" max="20" width="12.5703125" style="13" customWidth="1"/>
    <col min="21" max="21" width="8.85546875" style="13"/>
    <col min="22" max="22" width="10.5703125" style="13" customWidth="1"/>
    <col min="23" max="23" width="10.28515625" style="13" customWidth="1"/>
    <col min="24" max="16384" width="8.85546875" style="13"/>
  </cols>
  <sheetData>
    <row r="2" spans="1:42" ht="13.5" thickBot="1" x14ac:dyDescent="0.25"/>
    <row r="3" spans="1:42" ht="13.5" thickBot="1" x14ac:dyDescent="0.25">
      <c r="A3" s="59" t="s">
        <v>30</v>
      </c>
      <c r="B3" s="60"/>
      <c r="C3" s="23"/>
      <c r="D3" s="61" t="s">
        <v>39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30">
        <v>1860</v>
      </c>
      <c r="W3" s="31"/>
      <c r="X3" s="31"/>
      <c r="Y3" s="31"/>
      <c r="Z3" s="31"/>
      <c r="AA3" s="31"/>
      <c r="AB3" s="32"/>
      <c r="AC3" s="30" t="s">
        <v>79</v>
      </c>
      <c r="AD3" s="31"/>
      <c r="AE3" s="31"/>
      <c r="AF3" s="31"/>
      <c r="AG3" s="31"/>
      <c r="AH3" s="31"/>
      <c r="AI3" s="32"/>
      <c r="AJ3" s="30">
        <v>2030</v>
      </c>
      <c r="AK3" s="31"/>
      <c r="AL3" s="31"/>
      <c r="AM3" s="31"/>
      <c r="AN3" s="31"/>
      <c r="AO3" s="31"/>
      <c r="AP3" s="32"/>
    </row>
    <row r="4" spans="1:42" ht="91.5" thickBot="1" x14ac:dyDescent="0.35">
      <c r="A4" s="24" t="s">
        <v>79</v>
      </c>
      <c r="B4" s="25" t="s">
        <v>2</v>
      </c>
      <c r="C4" s="19" t="s">
        <v>32</v>
      </c>
      <c r="D4" s="26" t="s">
        <v>2</v>
      </c>
      <c r="E4" s="27" t="s">
        <v>3</v>
      </c>
      <c r="F4" s="27" t="s">
        <v>4</v>
      </c>
      <c r="G4" s="27" t="s">
        <v>40</v>
      </c>
      <c r="H4" s="27" t="s">
        <v>41</v>
      </c>
      <c r="I4" s="27" t="s">
        <v>6</v>
      </c>
      <c r="J4" s="27" t="s">
        <v>78</v>
      </c>
      <c r="K4" s="27" t="s">
        <v>42</v>
      </c>
      <c r="L4" s="27" t="s">
        <v>43</v>
      </c>
      <c r="M4" s="27" t="s">
        <v>44</v>
      </c>
      <c r="N4" s="27" t="s">
        <v>45</v>
      </c>
      <c r="O4" s="27" t="s">
        <v>46</v>
      </c>
      <c r="P4" s="28" t="s">
        <v>47</v>
      </c>
      <c r="Q4" s="29" t="s">
        <v>48</v>
      </c>
      <c r="R4" s="29" t="s">
        <v>49</v>
      </c>
      <c r="S4" s="29" t="s">
        <v>50</v>
      </c>
      <c r="T4" s="29" t="s">
        <v>51</v>
      </c>
      <c r="U4" s="29" t="s">
        <v>52</v>
      </c>
      <c r="V4" s="33" t="s">
        <v>53</v>
      </c>
      <c r="W4" s="34" t="s">
        <v>54</v>
      </c>
      <c r="X4" s="34" t="s">
        <v>55</v>
      </c>
      <c r="Y4" s="34" t="s">
        <v>56</v>
      </c>
      <c r="Z4" s="34" t="s">
        <v>57</v>
      </c>
      <c r="AA4" s="34" t="s">
        <v>58</v>
      </c>
      <c r="AB4" s="35" t="s">
        <v>59</v>
      </c>
      <c r="AC4" s="33" t="s">
        <v>53</v>
      </c>
      <c r="AD4" s="34" t="s">
        <v>54</v>
      </c>
      <c r="AE4" s="34" t="s">
        <v>55</v>
      </c>
      <c r="AF4" s="34" t="s">
        <v>56</v>
      </c>
      <c r="AG4" s="34" t="s">
        <v>57</v>
      </c>
      <c r="AH4" s="34" t="s">
        <v>58</v>
      </c>
      <c r="AI4" s="35" t="s">
        <v>59</v>
      </c>
      <c r="AJ4" s="33" t="s">
        <v>53</v>
      </c>
      <c r="AK4" s="34" t="s">
        <v>54</v>
      </c>
      <c r="AL4" s="34" t="s">
        <v>55</v>
      </c>
      <c r="AM4" s="34" t="s">
        <v>56</v>
      </c>
      <c r="AN4" s="34" t="s">
        <v>57</v>
      </c>
      <c r="AO4" s="34" t="s">
        <v>58</v>
      </c>
      <c r="AP4" s="35" t="s">
        <v>59</v>
      </c>
    </row>
  </sheetData>
  <mergeCells count="2">
    <mergeCell ref="A3:B3"/>
    <mergeCell ref="D3:U3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CAC51-9C90-415A-AC80-9F2B13DFCBE0}">
  <sheetPr codeName="Sheet2"/>
  <dimension ref="A1:J11"/>
  <sheetViews>
    <sheetView workbookViewId="0"/>
  </sheetViews>
  <sheetFormatPr defaultRowHeight="15" x14ac:dyDescent="0.25"/>
  <cols>
    <col min="1" max="1" width="12.85546875" bestFit="1" customWidth="1"/>
    <col min="3" max="3" width="11.85546875" customWidth="1"/>
    <col min="7" max="7" width="15.28515625" customWidth="1"/>
    <col min="8" max="8" width="12.85546875" bestFit="1" customWidth="1"/>
    <col min="9" max="9" width="10.42578125" bestFit="1" customWidth="1"/>
    <col min="10" max="10" width="12.140625" bestFit="1" customWidth="1"/>
    <col min="11" max="11" width="11.85546875" customWidth="1"/>
    <col min="257" max="257" width="12.85546875" bestFit="1" customWidth="1"/>
    <col min="259" max="259" width="11.85546875" customWidth="1"/>
    <col min="263" max="263" width="15.28515625" customWidth="1"/>
    <col min="264" max="264" width="12.85546875" bestFit="1" customWidth="1"/>
    <col min="265" max="265" width="10.42578125" bestFit="1" customWidth="1"/>
    <col min="266" max="266" width="12.140625" bestFit="1" customWidth="1"/>
    <col min="267" max="267" width="11.85546875" customWidth="1"/>
    <col min="513" max="513" width="12.85546875" bestFit="1" customWidth="1"/>
    <col min="515" max="515" width="11.85546875" customWidth="1"/>
    <col min="519" max="519" width="15.28515625" customWidth="1"/>
    <col min="520" max="520" width="12.85546875" bestFit="1" customWidth="1"/>
    <col min="521" max="521" width="10.42578125" bestFit="1" customWidth="1"/>
    <col min="522" max="522" width="12.140625" bestFit="1" customWidth="1"/>
    <col min="523" max="523" width="11.85546875" customWidth="1"/>
    <col min="769" max="769" width="12.85546875" bestFit="1" customWidth="1"/>
    <col min="771" max="771" width="11.85546875" customWidth="1"/>
    <col min="775" max="775" width="15.28515625" customWidth="1"/>
    <col min="776" max="776" width="12.85546875" bestFit="1" customWidth="1"/>
    <col min="777" max="777" width="10.42578125" bestFit="1" customWidth="1"/>
    <col min="778" max="778" width="12.140625" bestFit="1" customWidth="1"/>
    <col min="779" max="779" width="11.85546875" customWidth="1"/>
    <col min="1025" max="1025" width="12.85546875" bestFit="1" customWidth="1"/>
    <col min="1027" max="1027" width="11.85546875" customWidth="1"/>
    <col min="1031" max="1031" width="15.28515625" customWidth="1"/>
    <col min="1032" max="1032" width="12.85546875" bestFit="1" customWidth="1"/>
    <col min="1033" max="1033" width="10.42578125" bestFit="1" customWidth="1"/>
    <col min="1034" max="1034" width="12.140625" bestFit="1" customWidth="1"/>
    <col min="1035" max="1035" width="11.85546875" customWidth="1"/>
    <col min="1281" max="1281" width="12.85546875" bestFit="1" customWidth="1"/>
    <col min="1283" max="1283" width="11.85546875" customWidth="1"/>
    <col min="1287" max="1287" width="15.28515625" customWidth="1"/>
    <col min="1288" max="1288" width="12.85546875" bestFit="1" customWidth="1"/>
    <col min="1289" max="1289" width="10.42578125" bestFit="1" customWidth="1"/>
    <col min="1290" max="1290" width="12.140625" bestFit="1" customWidth="1"/>
    <col min="1291" max="1291" width="11.85546875" customWidth="1"/>
    <col min="1537" max="1537" width="12.85546875" bestFit="1" customWidth="1"/>
    <col min="1539" max="1539" width="11.85546875" customWidth="1"/>
    <col min="1543" max="1543" width="15.28515625" customWidth="1"/>
    <col min="1544" max="1544" width="12.85546875" bestFit="1" customWidth="1"/>
    <col min="1545" max="1545" width="10.42578125" bestFit="1" customWidth="1"/>
    <col min="1546" max="1546" width="12.140625" bestFit="1" customWidth="1"/>
    <col min="1547" max="1547" width="11.85546875" customWidth="1"/>
    <col min="1793" max="1793" width="12.85546875" bestFit="1" customWidth="1"/>
    <col min="1795" max="1795" width="11.85546875" customWidth="1"/>
    <col min="1799" max="1799" width="15.28515625" customWidth="1"/>
    <col min="1800" max="1800" width="12.85546875" bestFit="1" customWidth="1"/>
    <col min="1801" max="1801" width="10.42578125" bestFit="1" customWidth="1"/>
    <col min="1802" max="1802" width="12.140625" bestFit="1" customWidth="1"/>
    <col min="1803" max="1803" width="11.85546875" customWidth="1"/>
    <col min="2049" max="2049" width="12.85546875" bestFit="1" customWidth="1"/>
    <col min="2051" max="2051" width="11.85546875" customWidth="1"/>
    <col min="2055" max="2055" width="15.28515625" customWidth="1"/>
    <col min="2056" max="2056" width="12.85546875" bestFit="1" customWidth="1"/>
    <col min="2057" max="2057" width="10.42578125" bestFit="1" customWidth="1"/>
    <col min="2058" max="2058" width="12.140625" bestFit="1" customWidth="1"/>
    <col min="2059" max="2059" width="11.85546875" customWidth="1"/>
    <col min="2305" max="2305" width="12.85546875" bestFit="1" customWidth="1"/>
    <col min="2307" max="2307" width="11.85546875" customWidth="1"/>
    <col min="2311" max="2311" width="15.28515625" customWidth="1"/>
    <col min="2312" max="2312" width="12.85546875" bestFit="1" customWidth="1"/>
    <col min="2313" max="2313" width="10.42578125" bestFit="1" customWidth="1"/>
    <col min="2314" max="2314" width="12.140625" bestFit="1" customWidth="1"/>
    <col min="2315" max="2315" width="11.85546875" customWidth="1"/>
    <col min="2561" max="2561" width="12.85546875" bestFit="1" customWidth="1"/>
    <col min="2563" max="2563" width="11.85546875" customWidth="1"/>
    <col min="2567" max="2567" width="15.28515625" customWidth="1"/>
    <col min="2568" max="2568" width="12.85546875" bestFit="1" customWidth="1"/>
    <col min="2569" max="2569" width="10.42578125" bestFit="1" customWidth="1"/>
    <col min="2570" max="2570" width="12.140625" bestFit="1" customWidth="1"/>
    <col min="2571" max="2571" width="11.85546875" customWidth="1"/>
    <col min="2817" max="2817" width="12.85546875" bestFit="1" customWidth="1"/>
    <col min="2819" max="2819" width="11.85546875" customWidth="1"/>
    <col min="2823" max="2823" width="15.28515625" customWidth="1"/>
    <col min="2824" max="2824" width="12.85546875" bestFit="1" customWidth="1"/>
    <col min="2825" max="2825" width="10.42578125" bestFit="1" customWidth="1"/>
    <col min="2826" max="2826" width="12.140625" bestFit="1" customWidth="1"/>
    <col min="2827" max="2827" width="11.85546875" customWidth="1"/>
    <col min="3073" max="3073" width="12.85546875" bestFit="1" customWidth="1"/>
    <col min="3075" max="3075" width="11.85546875" customWidth="1"/>
    <col min="3079" max="3079" width="15.28515625" customWidth="1"/>
    <col min="3080" max="3080" width="12.85546875" bestFit="1" customWidth="1"/>
    <col min="3081" max="3081" width="10.42578125" bestFit="1" customWidth="1"/>
    <col min="3082" max="3082" width="12.140625" bestFit="1" customWidth="1"/>
    <col min="3083" max="3083" width="11.85546875" customWidth="1"/>
    <col min="3329" max="3329" width="12.85546875" bestFit="1" customWidth="1"/>
    <col min="3331" max="3331" width="11.85546875" customWidth="1"/>
    <col min="3335" max="3335" width="15.28515625" customWidth="1"/>
    <col min="3336" max="3336" width="12.85546875" bestFit="1" customWidth="1"/>
    <col min="3337" max="3337" width="10.42578125" bestFit="1" customWidth="1"/>
    <col min="3338" max="3338" width="12.140625" bestFit="1" customWidth="1"/>
    <col min="3339" max="3339" width="11.85546875" customWidth="1"/>
    <col min="3585" max="3585" width="12.85546875" bestFit="1" customWidth="1"/>
    <col min="3587" max="3587" width="11.85546875" customWidth="1"/>
    <col min="3591" max="3591" width="15.28515625" customWidth="1"/>
    <col min="3592" max="3592" width="12.85546875" bestFit="1" customWidth="1"/>
    <col min="3593" max="3593" width="10.42578125" bestFit="1" customWidth="1"/>
    <col min="3594" max="3594" width="12.140625" bestFit="1" customWidth="1"/>
    <col min="3595" max="3595" width="11.85546875" customWidth="1"/>
    <col min="3841" max="3841" width="12.85546875" bestFit="1" customWidth="1"/>
    <col min="3843" max="3843" width="11.85546875" customWidth="1"/>
    <col min="3847" max="3847" width="15.28515625" customWidth="1"/>
    <col min="3848" max="3848" width="12.85546875" bestFit="1" customWidth="1"/>
    <col min="3849" max="3849" width="10.42578125" bestFit="1" customWidth="1"/>
    <col min="3850" max="3850" width="12.140625" bestFit="1" customWidth="1"/>
    <col min="3851" max="3851" width="11.85546875" customWidth="1"/>
    <col min="4097" max="4097" width="12.85546875" bestFit="1" customWidth="1"/>
    <col min="4099" max="4099" width="11.85546875" customWidth="1"/>
    <col min="4103" max="4103" width="15.28515625" customWidth="1"/>
    <col min="4104" max="4104" width="12.85546875" bestFit="1" customWidth="1"/>
    <col min="4105" max="4105" width="10.42578125" bestFit="1" customWidth="1"/>
    <col min="4106" max="4106" width="12.140625" bestFit="1" customWidth="1"/>
    <col min="4107" max="4107" width="11.85546875" customWidth="1"/>
    <col min="4353" max="4353" width="12.85546875" bestFit="1" customWidth="1"/>
    <col min="4355" max="4355" width="11.85546875" customWidth="1"/>
    <col min="4359" max="4359" width="15.28515625" customWidth="1"/>
    <col min="4360" max="4360" width="12.85546875" bestFit="1" customWidth="1"/>
    <col min="4361" max="4361" width="10.42578125" bestFit="1" customWidth="1"/>
    <col min="4362" max="4362" width="12.140625" bestFit="1" customWidth="1"/>
    <col min="4363" max="4363" width="11.85546875" customWidth="1"/>
    <col min="4609" max="4609" width="12.85546875" bestFit="1" customWidth="1"/>
    <col min="4611" max="4611" width="11.85546875" customWidth="1"/>
    <col min="4615" max="4615" width="15.28515625" customWidth="1"/>
    <col min="4616" max="4616" width="12.85546875" bestFit="1" customWidth="1"/>
    <col min="4617" max="4617" width="10.42578125" bestFit="1" customWidth="1"/>
    <col min="4618" max="4618" width="12.140625" bestFit="1" customWidth="1"/>
    <col min="4619" max="4619" width="11.85546875" customWidth="1"/>
    <col min="4865" max="4865" width="12.85546875" bestFit="1" customWidth="1"/>
    <col min="4867" max="4867" width="11.85546875" customWidth="1"/>
    <col min="4871" max="4871" width="15.28515625" customWidth="1"/>
    <col min="4872" max="4872" width="12.85546875" bestFit="1" customWidth="1"/>
    <col min="4873" max="4873" width="10.42578125" bestFit="1" customWidth="1"/>
    <col min="4874" max="4874" width="12.140625" bestFit="1" customWidth="1"/>
    <col min="4875" max="4875" width="11.85546875" customWidth="1"/>
    <col min="5121" max="5121" width="12.85546875" bestFit="1" customWidth="1"/>
    <col min="5123" max="5123" width="11.85546875" customWidth="1"/>
    <col min="5127" max="5127" width="15.28515625" customWidth="1"/>
    <col min="5128" max="5128" width="12.85546875" bestFit="1" customWidth="1"/>
    <col min="5129" max="5129" width="10.42578125" bestFit="1" customWidth="1"/>
    <col min="5130" max="5130" width="12.140625" bestFit="1" customWidth="1"/>
    <col min="5131" max="5131" width="11.85546875" customWidth="1"/>
    <col min="5377" max="5377" width="12.85546875" bestFit="1" customWidth="1"/>
    <col min="5379" max="5379" width="11.85546875" customWidth="1"/>
    <col min="5383" max="5383" width="15.28515625" customWidth="1"/>
    <col min="5384" max="5384" width="12.85546875" bestFit="1" customWidth="1"/>
    <col min="5385" max="5385" width="10.42578125" bestFit="1" customWidth="1"/>
    <col min="5386" max="5386" width="12.140625" bestFit="1" customWidth="1"/>
    <col min="5387" max="5387" width="11.85546875" customWidth="1"/>
    <col min="5633" max="5633" width="12.85546875" bestFit="1" customWidth="1"/>
    <col min="5635" max="5635" width="11.85546875" customWidth="1"/>
    <col min="5639" max="5639" width="15.28515625" customWidth="1"/>
    <col min="5640" max="5640" width="12.85546875" bestFit="1" customWidth="1"/>
    <col min="5641" max="5641" width="10.42578125" bestFit="1" customWidth="1"/>
    <col min="5642" max="5642" width="12.140625" bestFit="1" customWidth="1"/>
    <col min="5643" max="5643" width="11.85546875" customWidth="1"/>
    <col min="5889" max="5889" width="12.85546875" bestFit="1" customWidth="1"/>
    <col min="5891" max="5891" width="11.85546875" customWidth="1"/>
    <col min="5895" max="5895" width="15.28515625" customWidth="1"/>
    <col min="5896" max="5896" width="12.85546875" bestFit="1" customWidth="1"/>
    <col min="5897" max="5897" width="10.42578125" bestFit="1" customWidth="1"/>
    <col min="5898" max="5898" width="12.140625" bestFit="1" customWidth="1"/>
    <col min="5899" max="5899" width="11.85546875" customWidth="1"/>
    <col min="6145" max="6145" width="12.85546875" bestFit="1" customWidth="1"/>
    <col min="6147" max="6147" width="11.85546875" customWidth="1"/>
    <col min="6151" max="6151" width="15.28515625" customWidth="1"/>
    <col min="6152" max="6152" width="12.85546875" bestFit="1" customWidth="1"/>
    <col min="6153" max="6153" width="10.42578125" bestFit="1" customWidth="1"/>
    <col min="6154" max="6154" width="12.140625" bestFit="1" customWidth="1"/>
    <col min="6155" max="6155" width="11.85546875" customWidth="1"/>
    <col min="6401" max="6401" width="12.85546875" bestFit="1" customWidth="1"/>
    <col min="6403" max="6403" width="11.85546875" customWidth="1"/>
    <col min="6407" max="6407" width="15.28515625" customWidth="1"/>
    <col min="6408" max="6408" width="12.85546875" bestFit="1" customWidth="1"/>
    <col min="6409" max="6409" width="10.42578125" bestFit="1" customWidth="1"/>
    <col min="6410" max="6410" width="12.140625" bestFit="1" customWidth="1"/>
    <col min="6411" max="6411" width="11.85546875" customWidth="1"/>
    <col min="6657" max="6657" width="12.85546875" bestFit="1" customWidth="1"/>
    <col min="6659" max="6659" width="11.85546875" customWidth="1"/>
    <col min="6663" max="6663" width="15.28515625" customWidth="1"/>
    <col min="6664" max="6664" width="12.85546875" bestFit="1" customWidth="1"/>
    <col min="6665" max="6665" width="10.42578125" bestFit="1" customWidth="1"/>
    <col min="6666" max="6666" width="12.140625" bestFit="1" customWidth="1"/>
    <col min="6667" max="6667" width="11.85546875" customWidth="1"/>
    <col min="6913" max="6913" width="12.85546875" bestFit="1" customWidth="1"/>
    <col min="6915" max="6915" width="11.85546875" customWidth="1"/>
    <col min="6919" max="6919" width="15.28515625" customWidth="1"/>
    <col min="6920" max="6920" width="12.85546875" bestFit="1" customWidth="1"/>
    <col min="6921" max="6921" width="10.42578125" bestFit="1" customWidth="1"/>
    <col min="6922" max="6922" width="12.140625" bestFit="1" customWidth="1"/>
    <col min="6923" max="6923" width="11.85546875" customWidth="1"/>
    <col min="7169" max="7169" width="12.85546875" bestFit="1" customWidth="1"/>
    <col min="7171" max="7171" width="11.85546875" customWidth="1"/>
    <col min="7175" max="7175" width="15.28515625" customWidth="1"/>
    <col min="7176" max="7176" width="12.85546875" bestFit="1" customWidth="1"/>
    <col min="7177" max="7177" width="10.42578125" bestFit="1" customWidth="1"/>
    <col min="7178" max="7178" width="12.140625" bestFit="1" customWidth="1"/>
    <col min="7179" max="7179" width="11.85546875" customWidth="1"/>
    <col min="7425" max="7425" width="12.85546875" bestFit="1" customWidth="1"/>
    <col min="7427" max="7427" width="11.85546875" customWidth="1"/>
    <col min="7431" max="7431" width="15.28515625" customWidth="1"/>
    <col min="7432" max="7432" width="12.85546875" bestFit="1" customWidth="1"/>
    <col min="7433" max="7433" width="10.42578125" bestFit="1" customWidth="1"/>
    <col min="7434" max="7434" width="12.140625" bestFit="1" customWidth="1"/>
    <col min="7435" max="7435" width="11.85546875" customWidth="1"/>
    <col min="7681" max="7681" width="12.85546875" bestFit="1" customWidth="1"/>
    <col min="7683" max="7683" width="11.85546875" customWidth="1"/>
    <col min="7687" max="7687" width="15.28515625" customWidth="1"/>
    <col min="7688" max="7688" width="12.85546875" bestFit="1" customWidth="1"/>
    <col min="7689" max="7689" width="10.42578125" bestFit="1" customWidth="1"/>
    <col min="7690" max="7690" width="12.140625" bestFit="1" customWidth="1"/>
    <col min="7691" max="7691" width="11.85546875" customWidth="1"/>
    <col min="7937" max="7937" width="12.85546875" bestFit="1" customWidth="1"/>
    <col min="7939" max="7939" width="11.85546875" customWidth="1"/>
    <col min="7943" max="7943" width="15.28515625" customWidth="1"/>
    <col min="7944" max="7944" width="12.85546875" bestFit="1" customWidth="1"/>
    <col min="7945" max="7945" width="10.42578125" bestFit="1" customWidth="1"/>
    <col min="7946" max="7946" width="12.140625" bestFit="1" customWidth="1"/>
    <col min="7947" max="7947" width="11.85546875" customWidth="1"/>
    <col min="8193" max="8193" width="12.85546875" bestFit="1" customWidth="1"/>
    <col min="8195" max="8195" width="11.85546875" customWidth="1"/>
    <col min="8199" max="8199" width="15.28515625" customWidth="1"/>
    <col min="8200" max="8200" width="12.85546875" bestFit="1" customWidth="1"/>
    <col min="8201" max="8201" width="10.42578125" bestFit="1" customWidth="1"/>
    <col min="8202" max="8202" width="12.140625" bestFit="1" customWidth="1"/>
    <col min="8203" max="8203" width="11.85546875" customWidth="1"/>
    <col min="8449" max="8449" width="12.85546875" bestFit="1" customWidth="1"/>
    <col min="8451" max="8451" width="11.85546875" customWidth="1"/>
    <col min="8455" max="8455" width="15.28515625" customWidth="1"/>
    <col min="8456" max="8456" width="12.85546875" bestFit="1" customWidth="1"/>
    <col min="8457" max="8457" width="10.42578125" bestFit="1" customWidth="1"/>
    <col min="8458" max="8458" width="12.140625" bestFit="1" customWidth="1"/>
    <col min="8459" max="8459" width="11.85546875" customWidth="1"/>
    <col min="8705" max="8705" width="12.85546875" bestFit="1" customWidth="1"/>
    <col min="8707" max="8707" width="11.85546875" customWidth="1"/>
    <col min="8711" max="8711" width="15.28515625" customWidth="1"/>
    <col min="8712" max="8712" width="12.85546875" bestFit="1" customWidth="1"/>
    <col min="8713" max="8713" width="10.42578125" bestFit="1" customWidth="1"/>
    <col min="8714" max="8714" width="12.140625" bestFit="1" customWidth="1"/>
    <col min="8715" max="8715" width="11.85546875" customWidth="1"/>
    <col min="8961" max="8961" width="12.85546875" bestFit="1" customWidth="1"/>
    <col min="8963" max="8963" width="11.85546875" customWidth="1"/>
    <col min="8967" max="8967" width="15.28515625" customWidth="1"/>
    <col min="8968" max="8968" width="12.85546875" bestFit="1" customWidth="1"/>
    <col min="8969" max="8969" width="10.42578125" bestFit="1" customWidth="1"/>
    <col min="8970" max="8970" width="12.140625" bestFit="1" customWidth="1"/>
    <col min="8971" max="8971" width="11.85546875" customWidth="1"/>
    <col min="9217" max="9217" width="12.85546875" bestFit="1" customWidth="1"/>
    <col min="9219" max="9219" width="11.85546875" customWidth="1"/>
    <col min="9223" max="9223" width="15.28515625" customWidth="1"/>
    <col min="9224" max="9224" width="12.85546875" bestFit="1" customWidth="1"/>
    <col min="9225" max="9225" width="10.42578125" bestFit="1" customWidth="1"/>
    <col min="9226" max="9226" width="12.140625" bestFit="1" customWidth="1"/>
    <col min="9227" max="9227" width="11.85546875" customWidth="1"/>
    <col min="9473" max="9473" width="12.85546875" bestFit="1" customWidth="1"/>
    <col min="9475" max="9475" width="11.85546875" customWidth="1"/>
    <col min="9479" max="9479" width="15.28515625" customWidth="1"/>
    <col min="9480" max="9480" width="12.85546875" bestFit="1" customWidth="1"/>
    <col min="9481" max="9481" width="10.42578125" bestFit="1" customWidth="1"/>
    <col min="9482" max="9482" width="12.140625" bestFit="1" customWidth="1"/>
    <col min="9483" max="9483" width="11.85546875" customWidth="1"/>
    <col min="9729" max="9729" width="12.85546875" bestFit="1" customWidth="1"/>
    <col min="9731" max="9731" width="11.85546875" customWidth="1"/>
    <col min="9735" max="9735" width="15.28515625" customWidth="1"/>
    <col min="9736" max="9736" width="12.85546875" bestFit="1" customWidth="1"/>
    <col min="9737" max="9737" width="10.42578125" bestFit="1" customWidth="1"/>
    <col min="9738" max="9738" width="12.140625" bestFit="1" customWidth="1"/>
    <col min="9739" max="9739" width="11.85546875" customWidth="1"/>
    <col min="9985" max="9985" width="12.85546875" bestFit="1" customWidth="1"/>
    <col min="9987" max="9987" width="11.85546875" customWidth="1"/>
    <col min="9991" max="9991" width="15.28515625" customWidth="1"/>
    <col min="9992" max="9992" width="12.85546875" bestFit="1" customWidth="1"/>
    <col min="9993" max="9993" width="10.42578125" bestFit="1" customWidth="1"/>
    <col min="9994" max="9994" width="12.140625" bestFit="1" customWidth="1"/>
    <col min="9995" max="9995" width="11.85546875" customWidth="1"/>
    <col min="10241" max="10241" width="12.85546875" bestFit="1" customWidth="1"/>
    <col min="10243" max="10243" width="11.85546875" customWidth="1"/>
    <col min="10247" max="10247" width="15.28515625" customWidth="1"/>
    <col min="10248" max="10248" width="12.85546875" bestFit="1" customWidth="1"/>
    <col min="10249" max="10249" width="10.42578125" bestFit="1" customWidth="1"/>
    <col min="10250" max="10250" width="12.140625" bestFit="1" customWidth="1"/>
    <col min="10251" max="10251" width="11.85546875" customWidth="1"/>
    <col min="10497" max="10497" width="12.85546875" bestFit="1" customWidth="1"/>
    <col min="10499" max="10499" width="11.85546875" customWidth="1"/>
    <col min="10503" max="10503" width="15.28515625" customWidth="1"/>
    <col min="10504" max="10504" width="12.85546875" bestFit="1" customWidth="1"/>
    <col min="10505" max="10505" width="10.42578125" bestFit="1" customWidth="1"/>
    <col min="10506" max="10506" width="12.140625" bestFit="1" customWidth="1"/>
    <col min="10507" max="10507" width="11.85546875" customWidth="1"/>
    <col min="10753" max="10753" width="12.85546875" bestFit="1" customWidth="1"/>
    <col min="10755" max="10755" width="11.85546875" customWidth="1"/>
    <col min="10759" max="10759" width="15.28515625" customWidth="1"/>
    <col min="10760" max="10760" width="12.85546875" bestFit="1" customWidth="1"/>
    <col min="10761" max="10761" width="10.42578125" bestFit="1" customWidth="1"/>
    <col min="10762" max="10762" width="12.140625" bestFit="1" customWidth="1"/>
    <col min="10763" max="10763" width="11.85546875" customWidth="1"/>
    <col min="11009" max="11009" width="12.85546875" bestFit="1" customWidth="1"/>
    <col min="11011" max="11011" width="11.85546875" customWidth="1"/>
    <col min="11015" max="11015" width="15.28515625" customWidth="1"/>
    <col min="11016" max="11016" width="12.85546875" bestFit="1" customWidth="1"/>
    <col min="11017" max="11017" width="10.42578125" bestFit="1" customWidth="1"/>
    <col min="11018" max="11018" width="12.140625" bestFit="1" customWidth="1"/>
    <col min="11019" max="11019" width="11.85546875" customWidth="1"/>
    <col min="11265" max="11265" width="12.85546875" bestFit="1" customWidth="1"/>
    <col min="11267" max="11267" width="11.85546875" customWidth="1"/>
    <col min="11271" max="11271" width="15.28515625" customWidth="1"/>
    <col min="11272" max="11272" width="12.85546875" bestFit="1" customWidth="1"/>
    <col min="11273" max="11273" width="10.42578125" bestFit="1" customWidth="1"/>
    <col min="11274" max="11274" width="12.140625" bestFit="1" customWidth="1"/>
    <col min="11275" max="11275" width="11.85546875" customWidth="1"/>
    <col min="11521" max="11521" width="12.85546875" bestFit="1" customWidth="1"/>
    <col min="11523" max="11523" width="11.85546875" customWidth="1"/>
    <col min="11527" max="11527" width="15.28515625" customWidth="1"/>
    <col min="11528" max="11528" width="12.85546875" bestFit="1" customWidth="1"/>
    <col min="11529" max="11529" width="10.42578125" bestFit="1" customWidth="1"/>
    <col min="11530" max="11530" width="12.140625" bestFit="1" customWidth="1"/>
    <col min="11531" max="11531" width="11.85546875" customWidth="1"/>
    <col min="11777" max="11777" width="12.85546875" bestFit="1" customWidth="1"/>
    <col min="11779" max="11779" width="11.85546875" customWidth="1"/>
    <col min="11783" max="11783" width="15.28515625" customWidth="1"/>
    <col min="11784" max="11784" width="12.85546875" bestFit="1" customWidth="1"/>
    <col min="11785" max="11785" width="10.42578125" bestFit="1" customWidth="1"/>
    <col min="11786" max="11786" width="12.140625" bestFit="1" customWidth="1"/>
    <col min="11787" max="11787" width="11.85546875" customWidth="1"/>
    <col min="12033" max="12033" width="12.85546875" bestFit="1" customWidth="1"/>
    <col min="12035" max="12035" width="11.85546875" customWidth="1"/>
    <col min="12039" max="12039" width="15.28515625" customWidth="1"/>
    <col min="12040" max="12040" width="12.85546875" bestFit="1" customWidth="1"/>
    <col min="12041" max="12041" width="10.42578125" bestFit="1" customWidth="1"/>
    <col min="12042" max="12042" width="12.140625" bestFit="1" customWidth="1"/>
    <col min="12043" max="12043" width="11.85546875" customWidth="1"/>
    <col min="12289" max="12289" width="12.85546875" bestFit="1" customWidth="1"/>
    <col min="12291" max="12291" width="11.85546875" customWidth="1"/>
    <col min="12295" max="12295" width="15.28515625" customWidth="1"/>
    <col min="12296" max="12296" width="12.85546875" bestFit="1" customWidth="1"/>
    <col min="12297" max="12297" width="10.42578125" bestFit="1" customWidth="1"/>
    <col min="12298" max="12298" width="12.140625" bestFit="1" customWidth="1"/>
    <col min="12299" max="12299" width="11.85546875" customWidth="1"/>
    <col min="12545" max="12545" width="12.85546875" bestFit="1" customWidth="1"/>
    <col min="12547" max="12547" width="11.85546875" customWidth="1"/>
    <col min="12551" max="12551" width="15.28515625" customWidth="1"/>
    <col min="12552" max="12552" width="12.85546875" bestFit="1" customWidth="1"/>
    <col min="12553" max="12553" width="10.42578125" bestFit="1" customWidth="1"/>
    <col min="12554" max="12554" width="12.140625" bestFit="1" customWidth="1"/>
    <col min="12555" max="12555" width="11.85546875" customWidth="1"/>
    <col min="12801" max="12801" width="12.85546875" bestFit="1" customWidth="1"/>
    <col min="12803" max="12803" width="11.85546875" customWidth="1"/>
    <col min="12807" max="12807" width="15.28515625" customWidth="1"/>
    <col min="12808" max="12808" width="12.85546875" bestFit="1" customWidth="1"/>
    <col min="12809" max="12809" width="10.42578125" bestFit="1" customWidth="1"/>
    <col min="12810" max="12810" width="12.140625" bestFit="1" customWidth="1"/>
    <col min="12811" max="12811" width="11.85546875" customWidth="1"/>
    <col min="13057" max="13057" width="12.85546875" bestFit="1" customWidth="1"/>
    <col min="13059" max="13059" width="11.85546875" customWidth="1"/>
    <col min="13063" max="13063" width="15.28515625" customWidth="1"/>
    <col min="13064" max="13064" width="12.85546875" bestFit="1" customWidth="1"/>
    <col min="13065" max="13065" width="10.42578125" bestFit="1" customWidth="1"/>
    <col min="13066" max="13066" width="12.140625" bestFit="1" customWidth="1"/>
    <col min="13067" max="13067" width="11.85546875" customWidth="1"/>
    <col min="13313" max="13313" width="12.85546875" bestFit="1" customWidth="1"/>
    <col min="13315" max="13315" width="11.85546875" customWidth="1"/>
    <col min="13319" max="13319" width="15.28515625" customWidth="1"/>
    <col min="13320" max="13320" width="12.85546875" bestFit="1" customWidth="1"/>
    <col min="13321" max="13321" width="10.42578125" bestFit="1" customWidth="1"/>
    <col min="13322" max="13322" width="12.140625" bestFit="1" customWidth="1"/>
    <col min="13323" max="13323" width="11.85546875" customWidth="1"/>
    <col min="13569" max="13569" width="12.85546875" bestFit="1" customWidth="1"/>
    <col min="13571" max="13571" width="11.85546875" customWidth="1"/>
    <col min="13575" max="13575" width="15.28515625" customWidth="1"/>
    <col min="13576" max="13576" width="12.85546875" bestFit="1" customWidth="1"/>
    <col min="13577" max="13577" width="10.42578125" bestFit="1" customWidth="1"/>
    <col min="13578" max="13578" width="12.140625" bestFit="1" customWidth="1"/>
    <col min="13579" max="13579" width="11.85546875" customWidth="1"/>
    <col min="13825" max="13825" width="12.85546875" bestFit="1" customWidth="1"/>
    <col min="13827" max="13827" width="11.85546875" customWidth="1"/>
    <col min="13831" max="13831" width="15.28515625" customWidth="1"/>
    <col min="13832" max="13832" width="12.85546875" bestFit="1" customWidth="1"/>
    <col min="13833" max="13833" width="10.42578125" bestFit="1" customWidth="1"/>
    <col min="13834" max="13834" width="12.140625" bestFit="1" customWidth="1"/>
    <col min="13835" max="13835" width="11.85546875" customWidth="1"/>
    <col min="14081" max="14081" width="12.85546875" bestFit="1" customWidth="1"/>
    <col min="14083" max="14083" width="11.85546875" customWidth="1"/>
    <col min="14087" max="14087" width="15.28515625" customWidth="1"/>
    <col min="14088" max="14088" width="12.85546875" bestFit="1" customWidth="1"/>
    <col min="14089" max="14089" width="10.42578125" bestFit="1" customWidth="1"/>
    <col min="14090" max="14090" width="12.140625" bestFit="1" customWidth="1"/>
    <col min="14091" max="14091" width="11.85546875" customWidth="1"/>
    <col min="14337" max="14337" width="12.85546875" bestFit="1" customWidth="1"/>
    <col min="14339" max="14339" width="11.85546875" customWidth="1"/>
    <col min="14343" max="14343" width="15.28515625" customWidth="1"/>
    <col min="14344" max="14344" width="12.85546875" bestFit="1" customWidth="1"/>
    <col min="14345" max="14345" width="10.42578125" bestFit="1" customWidth="1"/>
    <col min="14346" max="14346" width="12.140625" bestFit="1" customWidth="1"/>
    <col min="14347" max="14347" width="11.85546875" customWidth="1"/>
    <col min="14593" max="14593" width="12.85546875" bestFit="1" customWidth="1"/>
    <col min="14595" max="14595" width="11.85546875" customWidth="1"/>
    <col min="14599" max="14599" width="15.28515625" customWidth="1"/>
    <col min="14600" max="14600" width="12.85546875" bestFit="1" customWidth="1"/>
    <col min="14601" max="14601" width="10.42578125" bestFit="1" customWidth="1"/>
    <col min="14602" max="14602" width="12.140625" bestFit="1" customWidth="1"/>
    <col min="14603" max="14603" width="11.85546875" customWidth="1"/>
    <col min="14849" max="14849" width="12.85546875" bestFit="1" customWidth="1"/>
    <col min="14851" max="14851" width="11.85546875" customWidth="1"/>
    <col min="14855" max="14855" width="15.28515625" customWidth="1"/>
    <col min="14856" max="14856" width="12.85546875" bestFit="1" customWidth="1"/>
    <col min="14857" max="14857" width="10.42578125" bestFit="1" customWidth="1"/>
    <col min="14858" max="14858" width="12.140625" bestFit="1" customWidth="1"/>
    <col min="14859" max="14859" width="11.85546875" customWidth="1"/>
    <col min="15105" max="15105" width="12.85546875" bestFit="1" customWidth="1"/>
    <col min="15107" max="15107" width="11.85546875" customWidth="1"/>
    <col min="15111" max="15111" width="15.28515625" customWidth="1"/>
    <col min="15112" max="15112" width="12.85546875" bestFit="1" customWidth="1"/>
    <col min="15113" max="15113" width="10.42578125" bestFit="1" customWidth="1"/>
    <col min="15114" max="15114" width="12.140625" bestFit="1" customWidth="1"/>
    <col min="15115" max="15115" width="11.85546875" customWidth="1"/>
    <col min="15361" max="15361" width="12.85546875" bestFit="1" customWidth="1"/>
    <col min="15363" max="15363" width="11.85546875" customWidth="1"/>
    <col min="15367" max="15367" width="15.28515625" customWidth="1"/>
    <col min="15368" max="15368" width="12.85546875" bestFit="1" customWidth="1"/>
    <col min="15369" max="15369" width="10.42578125" bestFit="1" customWidth="1"/>
    <col min="15370" max="15370" width="12.140625" bestFit="1" customWidth="1"/>
    <col min="15371" max="15371" width="11.85546875" customWidth="1"/>
    <col min="15617" max="15617" width="12.85546875" bestFit="1" customWidth="1"/>
    <col min="15619" max="15619" width="11.85546875" customWidth="1"/>
    <col min="15623" max="15623" width="15.28515625" customWidth="1"/>
    <col min="15624" max="15624" width="12.85546875" bestFit="1" customWidth="1"/>
    <col min="15625" max="15625" width="10.42578125" bestFit="1" customWidth="1"/>
    <col min="15626" max="15626" width="12.140625" bestFit="1" customWidth="1"/>
    <col min="15627" max="15627" width="11.85546875" customWidth="1"/>
    <col min="15873" max="15873" width="12.85546875" bestFit="1" customWidth="1"/>
    <col min="15875" max="15875" width="11.85546875" customWidth="1"/>
    <col min="15879" max="15879" width="15.28515625" customWidth="1"/>
    <col min="15880" max="15880" width="12.85546875" bestFit="1" customWidth="1"/>
    <col min="15881" max="15881" width="10.42578125" bestFit="1" customWidth="1"/>
    <col min="15882" max="15882" width="12.140625" bestFit="1" customWidth="1"/>
    <col min="15883" max="15883" width="11.85546875" customWidth="1"/>
    <col min="16129" max="16129" width="12.85546875" bestFit="1" customWidth="1"/>
    <col min="16131" max="16131" width="11.85546875" customWidth="1"/>
    <col min="16135" max="16135" width="15.28515625" customWidth="1"/>
    <col min="16136" max="16136" width="12.85546875" bestFit="1" customWidth="1"/>
    <col min="16137" max="16137" width="10.42578125" bestFit="1" customWidth="1"/>
    <col min="16138" max="16138" width="12.140625" bestFit="1" customWidth="1"/>
    <col min="16139" max="16139" width="11.85546875" customWidth="1"/>
  </cols>
  <sheetData>
    <row r="1" spans="1:10" x14ac:dyDescent="0.25">
      <c r="A1" t="s">
        <v>65</v>
      </c>
    </row>
    <row r="3" spans="1:10" ht="18" x14ac:dyDescent="0.35">
      <c r="A3" t="s">
        <v>66</v>
      </c>
      <c r="E3" t="s">
        <v>67</v>
      </c>
      <c r="I3" t="s">
        <v>68</v>
      </c>
    </row>
    <row r="4" spans="1:10" ht="18" x14ac:dyDescent="0.35">
      <c r="A4" t="s">
        <v>69</v>
      </c>
      <c r="E4" t="s">
        <v>70</v>
      </c>
      <c r="I4" t="s">
        <v>71</v>
      </c>
    </row>
    <row r="6" spans="1:10" ht="18" x14ac:dyDescent="0.35">
      <c r="B6" t="s">
        <v>72</v>
      </c>
      <c r="C6" t="s">
        <v>23</v>
      </c>
      <c r="F6" t="s">
        <v>23</v>
      </c>
      <c r="G6" t="s">
        <v>72</v>
      </c>
      <c r="I6" t="s">
        <v>73</v>
      </c>
      <c r="J6" t="s">
        <v>74</v>
      </c>
    </row>
    <row r="7" spans="1:10" x14ac:dyDescent="0.25">
      <c r="A7" s="37" t="s">
        <v>8</v>
      </c>
      <c r="B7" s="38">
        <v>1</v>
      </c>
      <c r="C7" s="39">
        <f>B7*40.08/(2*1000)</f>
        <v>2.0039999999999999E-2</v>
      </c>
      <c r="D7" s="2"/>
      <c r="E7" s="37" t="s">
        <v>8</v>
      </c>
      <c r="F7" s="40">
        <v>1</v>
      </c>
      <c r="G7" s="41">
        <f>1000*(F7*2/40.08)</f>
        <v>49.900199600798402</v>
      </c>
      <c r="I7" s="42">
        <v>1</v>
      </c>
      <c r="J7" s="39">
        <f>I7*32.066/96.06</f>
        <v>0.33381220070789092</v>
      </c>
    </row>
    <row r="8" spans="1:10" x14ac:dyDescent="0.25">
      <c r="A8" s="37" t="s">
        <v>9</v>
      </c>
      <c r="B8" s="38">
        <v>1</v>
      </c>
      <c r="C8" s="39">
        <f>B8*24.305/(2*1000)</f>
        <v>1.21525E-2</v>
      </c>
      <c r="D8" s="2"/>
      <c r="E8" s="37" t="s">
        <v>9</v>
      </c>
      <c r="F8" s="40">
        <v>1</v>
      </c>
      <c r="G8" s="41">
        <f>1000*(F8*2/24.305)</f>
        <v>82.287595145031901</v>
      </c>
    </row>
    <row r="9" spans="1:10" ht="18" x14ac:dyDescent="0.35">
      <c r="A9" s="37" t="s">
        <v>75</v>
      </c>
      <c r="B9" s="38">
        <v>1</v>
      </c>
      <c r="C9" s="39">
        <f>B9*96.06/(2*1000)</f>
        <v>4.8030000000000003E-2</v>
      </c>
      <c r="D9" s="2"/>
      <c r="E9" s="37" t="s">
        <v>75</v>
      </c>
      <c r="F9" s="40">
        <v>1</v>
      </c>
      <c r="G9" s="41">
        <f>1000*(F9*2/96.06)</f>
        <v>20.820320632937747</v>
      </c>
    </row>
    <row r="10" spans="1:10" ht="18" x14ac:dyDescent="0.35">
      <c r="A10" s="37" t="s">
        <v>76</v>
      </c>
      <c r="B10" s="38">
        <v>1</v>
      </c>
      <c r="C10" s="39">
        <f>B10*32.066/(2*1000)</f>
        <v>1.6033000000000002E-2</v>
      </c>
      <c r="D10" s="2"/>
      <c r="E10" s="37" t="s">
        <v>76</v>
      </c>
      <c r="F10" s="40">
        <v>1</v>
      </c>
      <c r="G10" s="41">
        <f>1000*(F10*2/32.066)</f>
        <v>62.371359071914171</v>
      </c>
    </row>
    <row r="11" spans="1:10" x14ac:dyDescent="0.25">
      <c r="A11" s="37" t="s">
        <v>7</v>
      </c>
      <c r="B11" s="38">
        <v>1</v>
      </c>
      <c r="C11" s="39">
        <f>B11*35.45/1000</f>
        <v>3.5450000000000002E-2</v>
      </c>
      <c r="D11" s="43"/>
      <c r="E11" s="37" t="s">
        <v>7</v>
      </c>
      <c r="F11" s="40">
        <v>1</v>
      </c>
      <c r="G11" s="41">
        <f>1000*(F11*1/35.45)</f>
        <v>28.208744710860366</v>
      </c>
    </row>
  </sheetData>
  <sheetProtection password="CC22" sheet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4606E-F9AF-4460-ADDF-98D696C846BB}">
  <sheetPr codeName="Sheet3"/>
  <dimension ref="A2:A9"/>
  <sheetViews>
    <sheetView workbookViewId="0"/>
  </sheetViews>
  <sheetFormatPr defaultRowHeight="15" x14ac:dyDescent="0.25"/>
  <sheetData>
    <row r="2" spans="1:1" x14ac:dyDescent="0.25">
      <c r="A2" t="s">
        <v>86</v>
      </c>
    </row>
    <row r="3" spans="1:1" x14ac:dyDescent="0.25">
      <c r="A3" t="s">
        <v>23</v>
      </c>
    </row>
    <row r="4" spans="1:1" x14ac:dyDescent="0.25">
      <c r="A4" t="s">
        <v>72</v>
      </c>
    </row>
    <row r="5" spans="1:1" x14ac:dyDescent="0.25">
      <c r="A5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Indata</vt:lpstr>
      <vt:lpstr>Resultat1</vt:lpstr>
      <vt:lpstr>Resultat2</vt:lpstr>
      <vt:lpstr>Enhetsomvandling</vt:lpstr>
      <vt:lpstr>Listor</vt:lpstr>
      <vt:lpstr>Avrinningsenheter</vt:lpstr>
      <vt:lpstr>KemiEnheter</vt:lpstr>
      <vt:lpstr>Resultat1Data</vt:lpstr>
      <vt:lpstr>Resultat1Rubrik</vt:lpstr>
      <vt:lpstr>Resultat2Data</vt:lpstr>
      <vt:lpstr>Resultat2Rubrik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Blomgren</dc:creator>
  <cp:lastModifiedBy>Håkan Blomgren</cp:lastModifiedBy>
  <dcterms:created xsi:type="dcterms:W3CDTF">2018-03-13T12:45:36Z</dcterms:created>
  <dcterms:modified xsi:type="dcterms:W3CDTF">2021-11-12T08:01:07Z</dcterms:modified>
</cp:coreProperties>
</file>